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45" windowWidth="16995" windowHeight="1000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Položky!$A$1:$G$136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35" i="3"/>
  <c r="BD135"/>
  <c r="BC135"/>
  <c r="BC136" s="1"/>
  <c r="G17" i="2" s="1"/>
  <c r="BB135" i="3"/>
  <c r="BB136" s="1"/>
  <c r="F17" i="2" s="1"/>
  <c r="G135" i="3"/>
  <c r="BA135" s="1"/>
  <c r="BA136" s="1"/>
  <c r="E17" i="2" s="1"/>
  <c r="B17"/>
  <c r="A17"/>
  <c r="BE136" i="3"/>
  <c r="I17" i="2" s="1"/>
  <c r="BD136" i="3"/>
  <c r="H17" i="2" s="1"/>
  <c r="G136" i="3"/>
  <c r="C136"/>
  <c r="BE132"/>
  <c r="BD132"/>
  <c r="BC132"/>
  <c r="BB132"/>
  <c r="BA132"/>
  <c r="G132"/>
  <c r="BE131"/>
  <c r="BD131"/>
  <c r="BC131"/>
  <c r="BA131"/>
  <c r="G131"/>
  <c r="BB131" s="1"/>
  <c r="BE130"/>
  <c r="BD130"/>
  <c r="BC130"/>
  <c r="BB130"/>
  <c r="BA130"/>
  <c r="G130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G125"/>
  <c r="BB125" s="1"/>
  <c r="BE124"/>
  <c r="BD124"/>
  <c r="BC124"/>
  <c r="BB124"/>
  <c r="BA124"/>
  <c r="G124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BA133" s="1"/>
  <c r="E16" i="2" s="1"/>
  <c r="G119" i="3"/>
  <c r="BB119" s="1"/>
  <c r="B16" i="2"/>
  <c r="A16"/>
  <c r="BE133" i="3"/>
  <c r="I16" i="2" s="1"/>
  <c r="C133" i="3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B112"/>
  <c r="BA112"/>
  <c r="G112"/>
  <c r="BE111"/>
  <c r="BD111"/>
  <c r="BC111"/>
  <c r="BA111"/>
  <c r="G111"/>
  <c r="BB111" s="1"/>
  <c r="BE110"/>
  <c r="BD110"/>
  <c r="BC110"/>
  <c r="BB110"/>
  <c r="BA110"/>
  <c r="G110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B104"/>
  <c r="BA104"/>
  <c r="G104"/>
  <c r="BE103"/>
  <c r="BD103"/>
  <c r="BC103"/>
  <c r="BA103"/>
  <c r="G103"/>
  <c r="BB103" s="1"/>
  <c r="BE102"/>
  <c r="BD102"/>
  <c r="BC102"/>
  <c r="BB102"/>
  <c r="BA102"/>
  <c r="G102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C117" s="1"/>
  <c r="G15" i="2" s="1"/>
  <c r="BA98" i="3"/>
  <c r="BA117" s="1"/>
  <c r="E15" i="2" s="1"/>
  <c r="G98" i="3"/>
  <c r="BB98" s="1"/>
  <c r="BE97"/>
  <c r="BE117" s="1"/>
  <c r="I15" i="2" s="1"/>
  <c r="BD97" i="3"/>
  <c r="BC97"/>
  <c r="BA97"/>
  <c r="G97"/>
  <c r="BB97" s="1"/>
  <c r="BE96"/>
  <c r="BD96"/>
  <c r="BC96"/>
  <c r="BB96"/>
  <c r="BA96"/>
  <c r="G96"/>
  <c r="B15" i="2"/>
  <c r="A15"/>
  <c r="C117" i="3"/>
  <c r="BE93"/>
  <c r="BD93"/>
  <c r="BC93"/>
  <c r="BB93"/>
  <c r="BA93"/>
  <c r="G93"/>
  <c r="BE92"/>
  <c r="BD92"/>
  <c r="BC92"/>
  <c r="BA92"/>
  <c r="G92"/>
  <c r="BB92" s="1"/>
  <c r="BE91"/>
  <c r="BD91"/>
  <c r="BC91"/>
  <c r="BB91"/>
  <c r="BA91"/>
  <c r="G9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B85"/>
  <c r="BA85"/>
  <c r="G85"/>
  <c r="BE84"/>
  <c r="BD84"/>
  <c r="BC84"/>
  <c r="BA84"/>
  <c r="G84"/>
  <c r="BB84" s="1"/>
  <c r="BE83"/>
  <c r="BD83"/>
  <c r="BC83"/>
  <c r="BB83"/>
  <c r="BA83"/>
  <c r="G83"/>
  <c r="BE82"/>
  <c r="BE94" s="1"/>
  <c r="I14" i="2" s="1"/>
  <c r="BD82" i="3"/>
  <c r="BC82"/>
  <c r="BA82"/>
  <c r="G82"/>
  <c r="BB82" s="1"/>
  <c r="BE81"/>
  <c r="BD81"/>
  <c r="BD94" s="1"/>
  <c r="H14" i="2" s="1"/>
  <c r="BC81" i="3"/>
  <c r="BA81"/>
  <c r="BA94" s="1"/>
  <c r="E14" i="2" s="1"/>
  <c r="G81" i="3"/>
  <c r="G94" s="1"/>
  <c r="B14" i="2"/>
  <c r="A14"/>
  <c r="BC94" i="3"/>
  <c r="G14" i="2" s="1"/>
  <c r="C94" i="3"/>
  <c r="BE78"/>
  <c r="BD78"/>
  <c r="BD79" s="1"/>
  <c r="H13" i="2" s="1"/>
  <c r="BC78" i="3"/>
  <c r="BB78"/>
  <c r="BB79" s="1"/>
  <c r="F13" i="2" s="1"/>
  <c r="G78" i="3"/>
  <c r="BA78" s="1"/>
  <c r="BA79" s="1"/>
  <c r="E13" i="2" s="1"/>
  <c r="B13"/>
  <c r="A13"/>
  <c r="BE79" i="3"/>
  <c r="I13" i="2" s="1"/>
  <c r="BC79" i="3"/>
  <c r="G13" i="2" s="1"/>
  <c r="C79" i="3"/>
  <c r="BE75"/>
  <c r="BD75"/>
  <c r="BC75"/>
  <c r="BB75"/>
  <c r="G75"/>
  <c r="BA75" s="1"/>
  <c r="BE74"/>
  <c r="BE76" s="1"/>
  <c r="I12" i="2" s="1"/>
  <c r="BD74" i="3"/>
  <c r="BC74"/>
  <c r="BC76" s="1"/>
  <c r="G12" i="2" s="1"/>
  <c r="BB74" i="3"/>
  <c r="G74"/>
  <c r="G76" s="1"/>
  <c r="B12" i="2"/>
  <c r="A12"/>
  <c r="C76" i="3"/>
  <c r="BE69"/>
  <c r="BD69"/>
  <c r="BC69"/>
  <c r="BB69"/>
  <c r="G69"/>
  <c r="BA69" s="1"/>
  <c r="BE66"/>
  <c r="BD66"/>
  <c r="BD72" s="1"/>
  <c r="H11" i="2" s="1"/>
  <c r="BC66" i="3"/>
  <c r="BC72" s="1"/>
  <c r="G11" i="2" s="1"/>
  <c r="BB66" i="3"/>
  <c r="BB72" s="1"/>
  <c r="F11" i="2" s="1"/>
  <c r="G66" i="3"/>
  <c r="BA66" s="1"/>
  <c r="B11" i="2"/>
  <c r="A11"/>
  <c r="BE72" i="3"/>
  <c r="I11" i="2" s="1"/>
  <c r="C72" i="3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E46"/>
  <c r="BD46"/>
  <c r="BD64" s="1"/>
  <c r="H10" i="2" s="1"/>
  <c r="BC46" i="3"/>
  <c r="BB46"/>
  <c r="G46"/>
  <c r="BA46" s="1"/>
  <c r="B10" i="2"/>
  <c r="A10"/>
  <c r="C64" i="3"/>
  <c r="BE41"/>
  <c r="BD41"/>
  <c r="BD44" s="1"/>
  <c r="H9" i="2" s="1"/>
  <c r="BC41" i="3"/>
  <c r="BC44" s="1"/>
  <c r="G9" i="2" s="1"/>
  <c r="BB41" i="3"/>
  <c r="BB44" s="1"/>
  <c r="F9" i="2" s="1"/>
  <c r="G41" i="3"/>
  <c r="BA41" s="1"/>
  <c r="BA44" s="1"/>
  <c r="E9" i="2" s="1"/>
  <c r="B9"/>
  <c r="A9"/>
  <c r="BE44" i="3"/>
  <c r="I9" i="2" s="1"/>
  <c r="C44" i="3"/>
  <c r="BE38"/>
  <c r="BD38"/>
  <c r="BC38"/>
  <c r="BB38"/>
  <c r="G38"/>
  <c r="BA38" s="1"/>
  <c r="BE37"/>
  <c r="BE39" s="1"/>
  <c r="I8" i="2" s="1"/>
  <c r="BD37" i="3"/>
  <c r="BC37"/>
  <c r="BB37"/>
  <c r="BB39" s="1"/>
  <c r="F8" i="2" s="1"/>
  <c r="G37" i="3"/>
  <c r="G39" s="1"/>
  <c r="B8" i="2"/>
  <c r="A8"/>
  <c r="BC39" i="3"/>
  <c r="G8" i="2" s="1"/>
  <c r="C39" i="3"/>
  <c r="BE32"/>
  <c r="BD32"/>
  <c r="BC32"/>
  <c r="BB32"/>
  <c r="G32"/>
  <c r="BA32" s="1"/>
  <c r="BE31"/>
  <c r="BD31"/>
  <c r="BC31"/>
  <c r="BB31"/>
  <c r="G31"/>
  <c r="BA31" s="1"/>
  <c r="BE26"/>
  <c r="BD26"/>
  <c r="BC26"/>
  <c r="BB26"/>
  <c r="G26"/>
  <c r="BA26" s="1"/>
  <c r="BE21"/>
  <c r="BD21"/>
  <c r="BC21"/>
  <c r="BB21"/>
  <c r="G21"/>
  <c r="BA21" s="1"/>
  <c r="BE20"/>
  <c r="BD20"/>
  <c r="BC20"/>
  <c r="BB20"/>
  <c r="G20"/>
  <c r="BA20" s="1"/>
  <c r="BE17"/>
  <c r="BD17"/>
  <c r="BC17"/>
  <c r="BB17"/>
  <c r="G17"/>
  <c r="BA17" s="1"/>
  <c r="BE14"/>
  <c r="BD14"/>
  <c r="BC14"/>
  <c r="BB14"/>
  <c r="G14"/>
  <c r="BA14" s="1"/>
  <c r="BE11"/>
  <c r="BD11"/>
  <c r="BC11"/>
  <c r="BB11"/>
  <c r="G11"/>
  <c r="BA11" s="1"/>
  <c r="BE8"/>
  <c r="BE35" s="1"/>
  <c r="I7" i="2" s="1"/>
  <c r="BD8" i="3"/>
  <c r="BC8"/>
  <c r="BC35" s="1"/>
  <c r="G7" i="2" s="1"/>
  <c r="BB8" i="3"/>
  <c r="G8"/>
  <c r="B7" i="2"/>
  <c r="A7"/>
  <c r="C35" i="3"/>
  <c r="E4"/>
  <c r="C4"/>
  <c r="F3"/>
  <c r="C3"/>
  <c r="C2" i="2"/>
  <c r="C1"/>
  <c r="C33" i="1"/>
  <c r="F33" s="1"/>
  <c r="C31"/>
  <c r="C9"/>
  <c r="G7"/>
  <c r="D2"/>
  <c r="C2"/>
  <c r="BC64" i="3" l="1"/>
  <c r="G10" i="2" s="1"/>
  <c r="BE64" i="3"/>
  <c r="I10" i="2" s="1"/>
  <c r="G35" i="3"/>
  <c r="BB64"/>
  <c r="F10" i="2" s="1"/>
  <c r="BB81" i="3"/>
  <c r="G117"/>
  <c r="BD117"/>
  <c r="H15" i="2" s="1"/>
  <c r="BD133" i="3"/>
  <c r="H16" i="2" s="1"/>
  <c r="BD35" i="3"/>
  <c r="H7" i="2" s="1"/>
  <c r="BA64" i="3"/>
  <c r="E10" i="2" s="1"/>
  <c r="BD76" i="3"/>
  <c r="H12" i="2" s="1"/>
  <c r="BB35" i="3"/>
  <c r="F7" i="2" s="1"/>
  <c r="BD39" i="3"/>
  <c r="H8" i="2" s="1"/>
  <c r="BB76" i="3"/>
  <c r="F12" i="2" s="1"/>
  <c r="BC133" i="3"/>
  <c r="G16" i="2" s="1"/>
  <c r="BB117" i="3"/>
  <c r="F15" i="2" s="1"/>
  <c r="I18"/>
  <c r="C21" i="1" s="1"/>
  <c r="BA72" i="3"/>
  <c r="E11" i="2" s="1"/>
  <c r="BB133" i="3"/>
  <c r="F16" i="2" s="1"/>
  <c r="BB94" i="3"/>
  <c r="F14" i="2" s="1"/>
  <c r="BA8" i="3"/>
  <c r="BA35" s="1"/>
  <c r="E7" i="2" s="1"/>
  <c r="BA37" i="3"/>
  <c r="BA39" s="1"/>
  <c r="E8" i="2" s="1"/>
  <c r="G44" i="3"/>
  <c r="G64"/>
  <c r="G72"/>
  <c r="BA74"/>
  <c r="BA76" s="1"/>
  <c r="E12" i="2" s="1"/>
  <c r="G79" i="3"/>
  <c r="G133"/>
  <c r="G18" i="2" l="1"/>
  <c r="C18" i="1" s="1"/>
  <c r="H18" i="2"/>
  <c r="C17" i="1" s="1"/>
  <c r="E18" i="2"/>
  <c r="C15" i="1" s="1"/>
  <c r="F18" i="2"/>
  <c r="C16" i="1" s="1"/>
  <c r="G30" i="2"/>
  <c r="I30" s="1"/>
  <c r="G29"/>
  <c r="I29" s="1"/>
  <c r="G21" i="1" s="1"/>
  <c r="G28" i="2"/>
  <c r="I28" s="1"/>
  <c r="G20" i="1" s="1"/>
  <c r="G26" i="2"/>
  <c r="I26" s="1"/>
  <c r="G18" i="1" s="1"/>
  <c r="G25" i="2"/>
  <c r="I25" s="1"/>
  <c r="G17" i="1" s="1"/>
  <c r="G24" i="2"/>
  <c r="I24" s="1"/>
  <c r="G16" i="1" s="1"/>
  <c r="G23" i="2" l="1"/>
  <c r="I23" s="1"/>
  <c r="G15" i="1" s="1"/>
  <c r="G27" i="2"/>
  <c r="I27" s="1"/>
  <c r="G19" i="1" s="1"/>
  <c r="C19"/>
  <c r="C22" s="1"/>
  <c r="H31" i="2" l="1"/>
  <c r="G23" i="1" s="1"/>
  <c r="C23" s="1"/>
  <c r="F30" s="1"/>
  <c r="G22" l="1"/>
  <c r="F31"/>
  <c r="F34" s="1"/>
</calcChain>
</file>

<file path=xl/sharedStrings.xml><?xml version="1.0" encoding="utf-8"?>
<sst xmlns="http://schemas.openxmlformats.org/spreadsheetml/2006/main" count="454" uniqueCount="302">
  <si>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</si>
  <si>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</si>
  <si>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</si>
  <si>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</si>
  <si>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</si>
  <si>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</si>
  <si>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</si>
  <si>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</si>
  <si>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</si>
  <si>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</si>
  <si>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</si>
  <si>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</si>
  <si>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</si>
  <si>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</si>
  <si>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</si>
  <si>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</si>
  <si>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</si>
  <si>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</si>
  <si>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</si>
  <si>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</si>
  <si>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</si>
  <si>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</si>
  <si>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</si>
  <si>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</si>
  <si>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</si>
  <si>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</si>
  <si>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</si>
  <si>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</si>
  <si>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</si>
  <si>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</si>
  <si>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</si>
  <si>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</si>
  <si>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</si>
  <si>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</si>
  <si>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</si>
  <si>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</si>
  <si>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</si>
  <si>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</si>
  <si>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</si>
  <si>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</si>
  <si>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</si>
  <si>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</si>
  <si>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</si>
  <si>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</si>
  <si>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</si>
  <si>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</si>
  <si>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</si>
  <si>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</si>
  <si>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</si>
  <si>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</si>
  <si>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</si>
  <si>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</si>
  <si>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</si>
  <si>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</si>
  <si>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</si>
  <si>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</si>
  <si>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</si>
  <si>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</si>
  <si>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</si>
  <si>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</si>
  <si>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</si>
  <si>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</si>
  <si>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</si>
  <si>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</si>
  <si>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</si>
  <si>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</si>
  <si>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</si>
  <si>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</si>
  <si>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</si>
  <si>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</si>
  <si>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</si>
  <si>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</si>
  <si>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</si>
  <si>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</si>
  <si>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</si>
  <si>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</si>
  <si>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</si>
  <si>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</si>
  <si>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2013/14</t>
  </si>
  <si>
    <t>VEŘEJNÉ WC, ul.Kostelní Odry</t>
  </si>
  <si>
    <t>zti</t>
  </si>
  <si>
    <t>120901121</t>
  </si>
  <si>
    <t xml:space="preserve">Bourání konstrukcí z prostého betonu </t>
  </si>
  <si>
    <t>m3</t>
  </si>
  <si>
    <t>0,4*0,4*0,6*3</t>
  </si>
  <si>
    <t>0,2*0,2*0,6*3</t>
  </si>
  <si>
    <t>132201211</t>
  </si>
  <si>
    <t xml:space="preserve">Hloubení rýh š.do 200 cm hor.3 do 100 m3,STROJNĚ </t>
  </si>
  <si>
    <t>kanal:32*1,5*0,8</t>
  </si>
  <si>
    <t>voda:10*1,4*0,8</t>
  </si>
  <si>
    <t>139711101</t>
  </si>
  <si>
    <t xml:space="preserve">Vykopávka v uzavřených prostorách v hor.1-4 </t>
  </si>
  <si>
    <t>kanal:4*1,5*0,8</t>
  </si>
  <si>
    <t>voda:6*0,4*0,3</t>
  </si>
  <si>
    <t>151101101</t>
  </si>
  <si>
    <t xml:space="preserve">Pažení a rozepření stěn rýh - příložné - hl. do 2m </t>
  </si>
  <si>
    <t>m2</t>
  </si>
  <si>
    <t>32*1,5*2</t>
  </si>
  <si>
    <t>10*1,4*2</t>
  </si>
  <si>
    <t>151101111</t>
  </si>
  <si>
    <t xml:space="preserve">Odstranění paženi stěn rýh - příložné - hl. do 2 m </t>
  </si>
  <si>
    <t>174311818</t>
  </si>
  <si>
    <t xml:space="preserve">Zásyp rýh ručně š 65cm,hl 80cm,tř.3 </t>
  </si>
  <si>
    <t>m</t>
  </si>
  <si>
    <t>32*0,8*0,9</t>
  </si>
  <si>
    <t>4*0,8*0,5</t>
  </si>
  <si>
    <t>10*0,8*1</t>
  </si>
  <si>
    <t>6*0,3*0,2</t>
  </si>
  <si>
    <t>175101101</t>
  </si>
  <si>
    <t>Obsyp potrubí bez prohození sypaniny s dodáním štěrkopísku frakce 0 - 22 mm</t>
  </si>
  <si>
    <t>32*0,8*0,5</t>
  </si>
  <si>
    <t>10*0,8*0,3</t>
  </si>
  <si>
    <t>6*0,4*0,2</t>
  </si>
  <si>
    <t>175101109</t>
  </si>
  <si>
    <t xml:space="preserve">Příplatek za prohození sypaniny pro obsyp potrubí </t>
  </si>
  <si>
    <t>583419023</t>
  </si>
  <si>
    <t>Kamenivo drcené frakce  32/63 B Moravskosl. kraj</t>
  </si>
  <si>
    <t>T</t>
  </si>
  <si>
    <t>23,04*2*0,5</t>
  </si>
  <si>
    <t>8*2*0,5</t>
  </si>
  <si>
    <t>3</t>
  </si>
  <si>
    <t>Svislé a kompletní konstrukce</t>
  </si>
  <si>
    <t>310236241</t>
  </si>
  <si>
    <t xml:space="preserve">Zazdívka otvorů pl. 0,09 m2 cihlami, tl. zdi 30 cm </t>
  </si>
  <si>
    <t>kus</t>
  </si>
  <si>
    <t>346244471</t>
  </si>
  <si>
    <t xml:space="preserve">Zazdívka rýh - potrubí tl. 14 cm </t>
  </si>
  <si>
    <t>4</t>
  </si>
  <si>
    <t>Vodorovné konstrukce</t>
  </si>
  <si>
    <t>451573111</t>
  </si>
  <si>
    <t xml:space="preserve">Lože pod potrubí ze štěrkopísku do 63 mm </t>
  </si>
  <si>
    <t>36*0,8*0,1</t>
  </si>
  <si>
    <t>10*0,8*0,1</t>
  </si>
  <si>
    <t>8</t>
  </si>
  <si>
    <t>Trubní vedení</t>
  </si>
  <si>
    <t>871161121</t>
  </si>
  <si>
    <t xml:space="preserve">Montáž trubek polyetylenových ve výkopu 32 mm </t>
  </si>
  <si>
    <t>871353121</t>
  </si>
  <si>
    <t xml:space="preserve">Montáž trub z plastu, gumový kroužek, DN 200 </t>
  </si>
  <si>
    <t>894432112</t>
  </si>
  <si>
    <t xml:space="preserve">Osazení plastové šachty revizní prům.425 mm, Wavin </t>
  </si>
  <si>
    <t>899711122</t>
  </si>
  <si>
    <t xml:space="preserve">Fólie výstražná z PVC, šířka 30 cm uložení </t>
  </si>
  <si>
    <t>28314147</t>
  </si>
  <si>
    <t>Fólie výstražná pro vodu VF-220B š. 220 mm bílá</t>
  </si>
  <si>
    <t>28611750.A</t>
  </si>
  <si>
    <t>Trubka kanaliz. korug. JUMBO DN 150 x 1000 mm PVC</t>
  </si>
  <si>
    <t>28611753.A</t>
  </si>
  <si>
    <t>Trubka kanaliz. korug. JUMBO DN 200 x 1000 mm PVC</t>
  </si>
  <si>
    <t>286135194</t>
  </si>
  <si>
    <t>Trubka ROBUST SUPERPIPE SDR11 32x3,0 mm L100m voda</t>
  </si>
  <si>
    <t>12*1,2</t>
  </si>
  <si>
    <t>28650844</t>
  </si>
  <si>
    <t>Přechodka šachtová kanalizační PVC-U  D 200 mm</t>
  </si>
  <si>
    <t>28651955</t>
  </si>
  <si>
    <t>Odbočka 45°  DN 150/150</t>
  </si>
  <si>
    <t>28651961</t>
  </si>
  <si>
    <t>Odbočka 45° DN 200/200</t>
  </si>
  <si>
    <t>28651974</t>
  </si>
  <si>
    <t>Hrdlo redukční  DN 150/200</t>
  </si>
  <si>
    <t>28697108</t>
  </si>
  <si>
    <t>Dno šachtové 425/200 mm pravý a levý přítok</t>
  </si>
  <si>
    <t>286971402</t>
  </si>
  <si>
    <t>Roura šachtová korugovaná  bez hrdla 425/1500 mm</t>
  </si>
  <si>
    <t>2869741</t>
  </si>
  <si>
    <t>Poklop šachtový litinový</t>
  </si>
  <si>
    <t>34140863</t>
  </si>
  <si>
    <t>Vodič silový CY  1,50 mm2 - drát</t>
  </si>
  <si>
    <t>96</t>
  </si>
  <si>
    <t>Bourání konstrukcí</t>
  </si>
  <si>
    <t>961044111</t>
  </si>
  <si>
    <t xml:space="preserve">Bourání základů z betonu prostého </t>
  </si>
  <si>
    <t>2*0,4*0,4*0,6</t>
  </si>
  <si>
    <t>2*0,2*0,2*0,6</t>
  </si>
  <si>
    <t>965043441</t>
  </si>
  <si>
    <t>Bourání podkladů bet., potěr tl. 15 cm, nad 4 m2 sbíječka mazanina tl. 15 - 20 cm s potěrem</t>
  </si>
  <si>
    <t>4*0,8*0,3</t>
  </si>
  <si>
    <t>6*0,3*0,3</t>
  </si>
  <si>
    <t>97</t>
  </si>
  <si>
    <t>Prorážení otvorů</t>
  </si>
  <si>
    <t>971012311</t>
  </si>
  <si>
    <t xml:space="preserve">Vybourání výplní z lehk. bet. nad 15cm, pl.0,25 m2 </t>
  </si>
  <si>
    <t>974031144</t>
  </si>
  <si>
    <t xml:space="preserve">Vysekání rýh ve zdi cihelné 7 x 15 cm </t>
  </si>
  <si>
    <t>99</t>
  </si>
  <si>
    <t>Staveništní přesun hmot</t>
  </si>
  <si>
    <t>998011001</t>
  </si>
  <si>
    <t xml:space="preserve">Přesun hmot pro budovy zděné výšky do 6 m </t>
  </si>
  <si>
    <t>t</t>
  </si>
  <si>
    <t>721</t>
  </si>
  <si>
    <t>Vnitřní kanalizace</t>
  </si>
  <si>
    <t>721110963</t>
  </si>
  <si>
    <t xml:space="preserve">Potrubí kam propojení DN 150 </t>
  </si>
  <si>
    <t>721176101</t>
  </si>
  <si>
    <t xml:space="preserve">Potrubí HT připojovací DN 32 x 1,8 mm </t>
  </si>
  <si>
    <t>721176102</t>
  </si>
  <si>
    <t xml:space="preserve">Potrubí HT připojovací DN 40 x 1,8 mm </t>
  </si>
  <si>
    <t>721176104</t>
  </si>
  <si>
    <t xml:space="preserve">Potrubí HT připojovací DN 70 x 1,9 mm </t>
  </si>
  <si>
    <t>721176115</t>
  </si>
  <si>
    <t xml:space="preserve">Potrubí HT odpadní svislé DN 100 x 2,7 mm </t>
  </si>
  <si>
    <t>721176223</t>
  </si>
  <si>
    <t xml:space="preserve">Potrubí KG svodné (ležaté) v zemi DN 125 x 3,2 mm </t>
  </si>
  <si>
    <t>721176225</t>
  </si>
  <si>
    <t xml:space="preserve">Potrubí KG svodné (ležaté) v zemi DN 200 x 4,9 mm </t>
  </si>
  <si>
    <t>721194103</t>
  </si>
  <si>
    <t xml:space="preserve">Vyvedení odpadních výpustek D 32 x 1,8 </t>
  </si>
  <si>
    <t>721194107</t>
  </si>
  <si>
    <t xml:space="preserve">Vyvedení odpadních výpustek D 75 x 1,9 </t>
  </si>
  <si>
    <t>721223424</t>
  </si>
  <si>
    <t xml:space="preserve">Vpusť podlahová se zápachovou uzávěrkou DN75 </t>
  </si>
  <si>
    <t>721273200</t>
  </si>
  <si>
    <t>Ventilační střešní souprava souprava větrací hlavice PP  DN 100</t>
  </si>
  <si>
    <t>721290111</t>
  </si>
  <si>
    <t xml:space="preserve">Zkouška těsnosti kanalizace vodou DN 125 </t>
  </si>
  <si>
    <t>998721102</t>
  </si>
  <si>
    <t xml:space="preserve">Přesun hmot pro vnitřní kanalizaci, výšky do 12 m </t>
  </si>
  <si>
    <t>722</t>
  </si>
  <si>
    <t>Vnitřní vodovod</t>
  </si>
  <si>
    <t>722131934</t>
  </si>
  <si>
    <t xml:space="preserve">Oprava-propojení dosavadního potrubí závit. DN 32 </t>
  </si>
  <si>
    <t>722172331</t>
  </si>
  <si>
    <t xml:space="preserve">Potrubí z PPR  D 20/3,4 mm </t>
  </si>
  <si>
    <t>722172332</t>
  </si>
  <si>
    <t xml:space="preserve">Potrubí z PPR  D 25/4,2 mm </t>
  </si>
  <si>
    <t>722172333</t>
  </si>
  <si>
    <t xml:space="preserve">Potrubí z PPR  D 32/5,4 mm </t>
  </si>
  <si>
    <t>722181214</t>
  </si>
  <si>
    <t>Izolace návleková tl. stěny 20 mm vnitřní průměr 22 mm</t>
  </si>
  <si>
    <t>Izolace návleková  tl. stěny 20 mm vnitřní průměr 25 mm</t>
  </si>
  <si>
    <t>Izolace návleková  tl. stěny 20 mm vnitřní průměr 32 mm</t>
  </si>
  <si>
    <t>722190223</t>
  </si>
  <si>
    <t xml:space="preserve">Přípojky vodovodní pro pevné připojení DN 25 </t>
  </si>
  <si>
    <t>722190401</t>
  </si>
  <si>
    <t xml:space="preserve">Vyvedení a upevnění výpustek DN 15 </t>
  </si>
  <si>
    <t>722190901</t>
  </si>
  <si>
    <t xml:space="preserve">Uzavření/otevření vodovodního potrubí při opravě </t>
  </si>
  <si>
    <t>722202434</t>
  </si>
  <si>
    <t xml:space="preserve">Kohout kulový rozebíratelný  D 32 </t>
  </si>
  <si>
    <t>722220111</t>
  </si>
  <si>
    <t xml:space="preserve">Nástěnka pro výtokový ventil G 1/2 </t>
  </si>
  <si>
    <t>722221112</t>
  </si>
  <si>
    <t xml:space="preserve">Kohout vypouštěcí kulový,  DN 15 </t>
  </si>
  <si>
    <t>722231163</t>
  </si>
  <si>
    <t xml:space="preserve">Ventil pojistný pružinový  G 1 </t>
  </si>
  <si>
    <t>722235653</t>
  </si>
  <si>
    <t xml:space="preserve">Ventil zpětný  DN 25 </t>
  </si>
  <si>
    <t>722262211</t>
  </si>
  <si>
    <t xml:space="preserve">Vodoměry do 30°C, závitové G 3/4 MN-QN1,5 </t>
  </si>
  <si>
    <t>722280106</t>
  </si>
  <si>
    <t xml:space="preserve">Tlaková zkouška vodovodního potrubí DN 32 </t>
  </si>
  <si>
    <t>722290234</t>
  </si>
  <si>
    <t xml:space="preserve">Proplach a dezinfekce vodovod.potrubí DN 80 </t>
  </si>
  <si>
    <t>724231172</t>
  </si>
  <si>
    <t xml:space="preserve">Teploměr s pevným stonkem a jímkou  100 mm </t>
  </si>
  <si>
    <t>734421150</t>
  </si>
  <si>
    <t xml:space="preserve">Tlakoměr deformační 0-10 MPa  D 100 </t>
  </si>
  <si>
    <t>998722102</t>
  </si>
  <si>
    <t xml:space="preserve">Přesun hmot pro vnitřní vodovod, výšky do 12 m </t>
  </si>
  <si>
    <t>725</t>
  </si>
  <si>
    <t>Zařizovací předměty</t>
  </si>
  <si>
    <t>725017151</t>
  </si>
  <si>
    <t xml:space="preserve">Umyvadlo invalidní OLYMP-ZITA 64 x 50,5 cm, bílé </t>
  </si>
  <si>
    <t>soubor</t>
  </si>
  <si>
    <t>725291112</t>
  </si>
  <si>
    <t xml:space="preserve">Madlo rovné bílé dl. 400 mm </t>
  </si>
  <si>
    <t>725291135</t>
  </si>
  <si>
    <t xml:space="preserve">Madlo dvojité sklopné bílé Novaservis dl. 550 mm </t>
  </si>
  <si>
    <t>725291175</t>
  </si>
  <si>
    <t xml:space="preserve">Sedátko sklopné s opěrnou nohou nerez Novaservis </t>
  </si>
  <si>
    <t>725291511</t>
  </si>
  <si>
    <t xml:space="preserve">Dávkovač tekutého mýdla na 350ml </t>
  </si>
  <si>
    <t>725299101</t>
  </si>
  <si>
    <t xml:space="preserve">Montáž koupelnových doplňků - mýdelníků, držáků ap </t>
  </si>
  <si>
    <t>725334301</t>
  </si>
  <si>
    <t xml:space="preserve">Nálevka se sifonem PP HL21, DN 32 </t>
  </si>
  <si>
    <t>725536223</t>
  </si>
  <si>
    <t xml:space="preserve">Ohřívač elek. zásobníkový závěsný Tatramat EOV 82 </t>
  </si>
  <si>
    <t>725822612</t>
  </si>
  <si>
    <t xml:space="preserve">Baterie umyv stoj páka+výpusť </t>
  </si>
  <si>
    <t>725841332</t>
  </si>
  <si>
    <t xml:space="preserve">Baterie sprcha podom+pohyb držák </t>
  </si>
  <si>
    <t>725861101</t>
  </si>
  <si>
    <t xml:space="preserve">Zápachová uzávěrka umyvadlo DN 32 </t>
  </si>
  <si>
    <t>725980122</t>
  </si>
  <si>
    <t xml:space="preserve">Dvířka z plastu, 200 x 300 mm </t>
  </si>
  <si>
    <t>615290742</t>
  </si>
  <si>
    <t>Zrcadlo s poličkou 65x70cm</t>
  </si>
  <si>
    <t>998725102</t>
  </si>
  <si>
    <t xml:space="preserve">Přesun hmot pro zařizovací předměty, výšky do 12 m </t>
  </si>
  <si>
    <t>D96</t>
  </si>
  <si>
    <t>Přesuny suti a vybouraných hmot</t>
  </si>
  <si>
    <t>979981106</t>
  </si>
  <si>
    <t xml:space="preserve">Kontejner, suť bez příměsí, odvoz a likvidace,12 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</si>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</sst>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7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0</v>
      </c>
      <c r="D2" s="5">
        <f>Rekapitulace!G2</f>
        <v>0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73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78</v>
      </c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07"/>
      <c r="D8" s="207"/>
      <c r="E8" s="208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207">
        <f>Projektant</f>
        <v>0</v>
      </c>
      <c r="D9" s="207"/>
      <c r="E9" s="208"/>
      <c r="F9" s="11"/>
      <c r="G9" s="33"/>
      <c r="H9" s="34"/>
    </row>
    <row r="10" spans="1:57">
      <c r="A10" s="28" t="s">
        <v>14</v>
      </c>
      <c r="B10" s="11"/>
      <c r="C10" s="207"/>
      <c r="D10" s="207"/>
      <c r="E10" s="207"/>
      <c r="F10" s="35"/>
      <c r="G10" s="36"/>
      <c r="H10" s="37"/>
    </row>
    <row r="11" spans="1:57" ht="13.5" customHeight="1">
      <c r="A11" s="28" t="s">
        <v>15</v>
      </c>
      <c r="B11" s="11"/>
      <c r="C11" s="207"/>
      <c r="D11" s="207"/>
      <c r="E11" s="207"/>
      <c r="F11" s="38" t="s">
        <v>16</v>
      </c>
      <c r="G11" s="39" t="s">
        <v>78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9"/>
      <c r="D12" s="209"/>
      <c r="E12" s="209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Rekapitulace!A23</f>
        <v>Ztížené výrobní podmínky</v>
      </c>
      <c r="E15" s="57"/>
      <c r="F15" s="58"/>
      <c r="G15" s="55">
        <f>Rekapitulace!I23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Rekapitulace!A24</f>
        <v>Oborová přirážka</v>
      </c>
      <c r="E16" s="59"/>
      <c r="F16" s="60"/>
      <c r="G16" s="55">
        <f>Rekapitulace!I24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 t="str">
        <f>Rekapitulace!A25</f>
        <v>Přesun stavebních kapacit</v>
      </c>
      <c r="E17" s="59"/>
      <c r="F17" s="60"/>
      <c r="G17" s="55">
        <f>Rekapitulace!I25</f>
        <v>0</v>
      </c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 t="str">
        <f>Rekapitulace!A26</f>
        <v>Mimostaveništní doprava</v>
      </c>
      <c r="E18" s="59"/>
      <c r="F18" s="60"/>
      <c r="G18" s="55">
        <f>Rekapitulace!I26</f>
        <v>0</v>
      </c>
    </row>
    <row r="19" spans="1:7" ht="15.95" customHeight="1">
      <c r="A19" s="63" t="s">
        <v>29</v>
      </c>
      <c r="B19" s="54"/>
      <c r="C19" s="55">
        <f>SUM(C15:C18)</f>
        <v>0</v>
      </c>
      <c r="D19" s="8" t="str">
        <f>Rekapitulace!A27</f>
        <v>Zařízení staveniště</v>
      </c>
      <c r="E19" s="59"/>
      <c r="F19" s="60"/>
      <c r="G19" s="55">
        <f>Rekapitulace!I27</f>
        <v>0</v>
      </c>
    </row>
    <row r="20" spans="1:7" ht="15.95" customHeight="1">
      <c r="A20" s="63"/>
      <c r="B20" s="54"/>
      <c r="C20" s="55"/>
      <c r="D20" s="8" t="str">
        <f>Rekapitulace!A28</f>
        <v>Provoz investora</v>
      </c>
      <c r="E20" s="59"/>
      <c r="F20" s="60"/>
      <c r="G20" s="55">
        <f>Rekapitulace!I28</f>
        <v>0</v>
      </c>
    </row>
    <row r="21" spans="1:7" ht="15.95" customHeight="1">
      <c r="A21" s="63" t="s">
        <v>30</v>
      </c>
      <c r="B21" s="54"/>
      <c r="C21" s="55">
        <f>HZS</f>
        <v>0</v>
      </c>
      <c r="D21" s="8" t="str">
        <f>Rekapitulace!A29</f>
        <v>Kompletační činnost (IČD)</v>
      </c>
      <c r="E21" s="59"/>
      <c r="F21" s="60"/>
      <c r="G21" s="55">
        <f>Rekapitulace!I29</f>
        <v>0</v>
      </c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210" t="s">
        <v>33</v>
      </c>
      <c r="B23" s="211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21</v>
      </c>
      <c r="D30" s="85" t="s">
        <v>43</v>
      </c>
      <c r="E30" s="87"/>
      <c r="F30" s="202">
        <f>C23-F32</f>
        <v>0</v>
      </c>
      <c r="G30" s="203"/>
    </row>
    <row r="31" spans="1:7">
      <c r="A31" s="84" t="s">
        <v>44</v>
      </c>
      <c r="B31" s="85"/>
      <c r="C31" s="86">
        <f>SazbaDPH1</f>
        <v>21</v>
      </c>
      <c r="D31" s="85" t="s">
        <v>45</v>
      </c>
      <c r="E31" s="87"/>
      <c r="F31" s="202">
        <f>ROUND(PRODUCT(F30,C31/100),0)</f>
        <v>0</v>
      </c>
      <c r="G31" s="203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202">
        <v>0</v>
      </c>
      <c r="G32" s="203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202">
        <f>ROUND(PRODUCT(F32,C33/100),0)</f>
        <v>0</v>
      </c>
      <c r="G33" s="203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4">
        <f>ROUND(SUM(F30:F33),0)</f>
        <v>0</v>
      </c>
      <c r="G34" s="205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>
      <c r="A38" s="95"/>
      <c r="B38" s="206"/>
      <c r="C38" s="206"/>
      <c r="D38" s="206"/>
      <c r="E38" s="206"/>
      <c r="F38" s="206"/>
      <c r="G38" s="206"/>
      <c r="H38" t="s">
        <v>5</v>
      </c>
    </row>
    <row r="39" spans="1:8">
      <c r="A39" s="95"/>
      <c r="B39" s="206"/>
      <c r="C39" s="206"/>
      <c r="D39" s="206"/>
      <c r="E39" s="206"/>
      <c r="F39" s="206"/>
      <c r="G39" s="206"/>
      <c r="H39" t="s">
        <v>5</v>
      </c>
    </row>
    <row r="40" spans="1:8">
      <c r="A40" s="95"/>
      <c r="B40" s="206"/>
      <c r="C40" s="206"/>
      <c r="D40" s="206"/>
      <c r="E40" s="206"/>
      <c r="F40" s="206"/>
      <c r="G40" s="206"/>
      <c r="H40" t="s">
        <v>5</v>
      </c>
    </row>
    <row r="41" spans="1:8">
      <c r="A41" s="95"/>
      <c r="B41" s="206"/>
      <c r="C41" s="206"/>
      <c r="D41" s="206"/>
      <c r="E41" s="206"/>
      <c r="F41" s="206"/>
      <c r="G41" s="206"/>
      <c r="H41" t="s">
        <v>5</v>
      </c>
    </row>
    <row r="42" spans="1:8">
      <c r="A42" s="95"/>
      <c r="B42" s="206"/>
      <c r="C42" s="206"/>
      <c r="D42" s="206"/>
      <c r="E42" s="206"/>
      <c r="F42" s="206"/>
      <c r="G42" s="206"/>
      <c r="H42" t="s">
        <v>5</v>
      </c>
    </row>
    <row r="43" spans="1:8">
      <c r="A43" s="95"/>
      <c r="B43" s="206"/>
      <c r="C43" s="206"/>
      <c r="D43" s="206"/>
      <c r="E43" s="206"/>
      <c r="F43" s="206"/>
      <c r="G43" s="206"/>
      <c r="H43" t="s">
        <v>5</v>
      </c>
    </row>
    <row r="44" spans="1:8">
      <c r="A44" s="95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>
      <c r="A45" s="95"/>
      <c r="B45" s="206"/>
      <c r="C45" s="206"/>
      <c r="D45" s="206"/>
      <c r="E45" s="206"/>
      <c r="F45" s="206"/>
      <c r="G45" s="206"/>
      <c r="H45" t="s">
        <v>5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2"/>
  <sheetViews>
    <sheetView workbookViewId="0">
      <selection activeCell="H31" sqref="H31:I3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2" t="s">
        <v>48</v>
      </c>
      <c r="B1" s="213"/>
      <c r="C1" s="96" t="str">
        <f>CONCATENATE(cislostavby," ",nazevstavby)</f>
        <v>2013/14 VEŘEJNÉ WC, ul.Kostelní Odry</v>
      </c>
      <c r="D1" s="97"/>
      <c r="E1" s="98"/>
      <c r="F1" s="97"/>
      <c r="G1" s="99" t="s">
        <v>49</v>
      </c>
      <c r="H1" s="100"/>
      <c r="I1" s="101"/>
    </row>
    <row r="2" spans="1:9" ht="13.5" thickBot="1">
      <c r="A2" s="214" t="s">
        <v>50</v>
      </c>
      <c r="B2" s="215"/>
      <c r="C2" s="102" t="str">
        <f>CONCATENATE(cisloobjektu," ",nazevobjektu)</f>
        <v>1 zti</v>
      </c>
      <c r="D2" s="103"/>
      <c r="E2" s="104"/>
      <c r="F2" s="103"/>
      <c r="G2" s="216"/>
      <c r="H2" s="217"/>
      <c r="I2" s="218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Položky!BA35</f>
        <v>0</v>
      </c>
      <c r="F7" s="199">
        <f>Položky!BB35</f>
        <v>0</v>
      </c>
      <c r="G7" s="199">
        <f>Položky!BC35</f>
        <v>0</v>
      </c>
      <c r="H7" s="199">
        <f>Položky!BD35</f>
        <v>0</v>
      </c>
      <c r="I7" s="200">
        <f>Položky!BE35</f>
        <v>0</v>
      </c>
    </row>
    <row r="8" spans="1:9" s="34" customFormat="1">
      <c r="A8" s="197" t="str">
        <f>Položky!B36</f>
        <v>3</v>
      </c>
      <c r="B8" s="114" t="str">
        <f>Položky!C36</f>
        <v>Svislé a kompletní konstrukce</v>
      </c>
      <c r="C8" s="65"/>
      <c r="D8" s="115"/>
      <c r="E8" s="198">
        <f>Položky!BA39</f>
        <v>0</v>
      </c>
      <c r="F8" s="199">
        <f>Položky!BB39</f>
        <v>0</v>
      </c>
      <c r="G8" s="199">
        <f>Položky!BC39</f>
        <v>0</v>
      </c>
      <c r="H8" s="199">
        <f>Položky!BD39</f>
        <v>0</v>
      </c>
      <c r="I8" s="200">
        <f>Položky!BE39</f>
        <v>0</v>
      </c>
    </row>
    <row r="9" spans="1:9" s="34" customFormat="1">
      <c r="A9" s="197" t="str">
        <f>Položky!B40</f>
        <v>4</v>
      </c>
      <c r="B9" s="114" t="str">
        <f>Položky!C40</f>
        <v>Vodorovné konstrukce</v>
      </c>
      <c r="C9" s="65"/>
      <c r="D9" s="115"/>
      <c r="E9" s="198">
        <f>Položky!BA44</f>
        <v>0</v>
      </c>
      <c r="F9" s="199">
        <f>Položky!BB44</f>
        <v>0</v>
      </c>
      <c r="G9" s="199">
        <f>Položky!BC44</f>
        <v>0</v>
      </c>
      <c r="H9" s="199">
        <f>Položky!BD44</f>
        <v>0</v>
      </c>
      <c r="I9" s="200">
        <f>Položky!BE44</f>
        <v>0</v>
      </c>
    </row>
    <row r="10" spans="1:9" s="34" customFormat="1">
      <c r="A10" s="197" t="str">
        <f>Položky!B45</f>
        <v>8</v>
      </c>
      <c r="B10" s="114" t="str">
        <f>Položky!C45</f>
        <v>Trubní vedení</v>
      </c>
      <c r="C10" s="65"/>
      <c r="D10" s="115"/>
      <c r="E10" s="198">
        <f>Položky!BA64</f>
        <v>0</v>
      </c>
      <c r="F10" s="199">
        <f>Položky!BB64</f>
        <v>0</v>
      </c>
      <c r="G10" s="199">
        <f>Položky!BC64</f>
        <v>0</v>
      </c>
      <c r="H10" s="199">
        <f>Položky!BD64</f>
        <v>0</v>
      </c>
      <c r="I10" s="200">
        <f>Položky!BE64</f>
        <v>0</v>
      </c>
    </row>
    <row r="11" spans="1:9" s="34" customFormat="1">
      <c r="A11" s="197" t="str">
        <f>Položky!B65</f>
        <v>96</v>
      </c>
      <c r="B11" s="114" t="str">
        <f>Položky!C65</f>
        <v>Bourání konstrukcí</v>
      </c>
      <c r="C11" s="65"/>
      <c r="D11" s="115"/>
      <c r="E11" s="198">
        <f>Položky!BA72</f>
        <v>0</v>
      </c>
      <c r="F11" s="199">
        <f>Položky!BB72</f>
        <v>0</v>
      </c>
      <c r="G11" s="199">
        <f>Položky!BC72</f>
        <v>0</v>
      </c>
      <c r="H11" s="199">
        <f>Položky!BD72</f>
        <v>0</v>
      </c>
      <c r="I11" s="200">
        <f>Položky!BE72</f>
        <v>0</v>
      </c>
    </row>
    <row r="12" spans="1:9" s="34" customFormat="1">
      <c r="A12" s="197" t="str">
        <f>Položky!B73</f>
        <v>97</v>
      </c>
      <c r="B12" s="114" t="str">
        <f>Položky!C73</f>
        <v>Prorážení otvorů</v>
      </c>
      <c r="C12" s="65"/>
      <c r="D12" s="115"/>
      <c r="E12" s="198">
        <f>Položky!BA76</f>
        <v>0</v>
      </c>
      <c r="F12" s="199">
        <f>Položky!BB76</f>
        <v>0</v>
      </c>
      <c r="G12" s="199">
        <f>Položky!BC76</f>
        <v>0</v>
      </c>
      <c r="H12" s="199">
        <f>Položky!BD76</f>
        <v>0</v>
      </c>
      <c r="I12" s="200">
        <f>Položky!BE76</f>
        <v>0</v>
      </c>
    </row>
    <row r="13" spans="1:9" s="34" customFormat="1">
      <c r="A13" s="197" t="str">
        <f>Položky!B77</f>
        <v>99</v>
      </c>
      <c r="B13" s="114" t="str">
        <f>Položky!C77</f>
        <v>Staveništní přesun hmot</v>
      </c>
      <c r="C13" s="65"/>
      <c r="D13" s="115"/>
      <c r="E13" s="198">
        <f>Položky!BA79</f>
        <v>0</v>
      </c>
      <c r="F13" s="199">
        <f>Položky!BB79</f>
        <v>0</v>
      </c>
      <c r="G13" s="199">
        <f>Položky!BC79</f>
        <v>0</v>
      </c>
      <c r="H13" s="199">
        <f>Položky!BD79</f>
        <v>0</v>
      </c>
      <c r="I13" s="200">
        <f>Položky!BE79</f>
        <v>0</v>
      </c>
    </row>
    <row r="14" spans="1:9" s="34" customFormat="1">
      <c r="A14" s="197" t="str">
        <f>Položky!B80</f>
        <v>721</v>
      </c>
      <c r="B14" s="114" t="str">
        <f>Položky!C80</f>
        <v>Vnitřní kanalizace</v>
      </c>
      <c r="C14" s="65"/>
      <c r="D14" s="115"/>
      <c r="E14" s="198">
        <f>Položky!BA94</f>
        <v>0</v>
      </c>
      <c r="F14" s="199">
        <f>Položky!BB94</f>
        <v>0</v>
      </c>
      <c r="G14" s="199">
        <f>Položky!BC94</f>
        <v>0</v>
      </c>
      <c r="H14" s="199">
        <f>Položky!BD94</f>
        <v>0</v>
      </c>
      <c r="I14" s="200">
        <f>Položky!BE94</f>
        <v>0</v>
      </c>
    </row>
    <row r="15" spans="1:9" s="34" customFormat="1">
      <c r="A15" s="197" t="str">
        <f>Položky!B95</f>
        <v>722</v>
      </c>
      <c r="B15" s="114" t="str">
        <f>Položky!C95</f>
        <v>Vnitřní vodovod</v>
      </c>
      <c r="C15" s="65"/>
      <c r="D15" s="115"/>
      <c r="E15" s="198">
        <f>Položky!BA117</f>
        <v>0</v>
      </c>
      <c r="F15" s="199">
        <f>Položky!BB117</f>
        <v>0</v>
      </c>
      <c r="G15" s="199">
        <f>Položky!BC117</f>
        <v>0</v>
      </c>
      <c r="H15" s="199">
        <f>Položky!BD117</f>
        <v>0</v>
      </c>
      <c r="I15" s="200">
        <f>Položky!BE117</f>
        <v>0</v>
      </c>
    </row>
    <row r="16" spans="1:9" s="34" customFormat="1">
      <c r="A16" s="197" t="str">
        <f>Položky!B118</f>
        <v>725</v>
      </c>
      <c r="B16" s="114" t="str">
        <f>Položky!C118</f>
        <v>Zařizovací předměty</v>
      </c>
      <c r="C16" s="65"/>
      <c r="D16" s="115"/>
      <c r="E16" s="198">
        <f>Položky!BA133</f>
        <v>0</v>
      </c>
      <c r="F16" s="199">
        <f>Položky!BB133</f>
        <v>0</v>
      </c>
      <c r="G16" s="199">
        <f>Položky!BC133</f>
        <v>0</v>
      </c>
      <c r="H16" s="199">
        <f>Položky!BD133</f>
        <v>0</v>
      </c>
      <c r="I16" s="200">
        <f>Položky!BE133</f>
        <v>0</v>
      </c>
    </row>
    <row r="17" spans="1:57" s="34" customFormat="1" ht="13.5" thickBot="1">
      <c r="A17" s="197" t="str">
        <f>Položky!B134</f>
        <v>D96</v>
      </c>
      <c r="B17" s="114" t="str">
        <f>Položky!C134</f>
        <v>Přesuny suti a vybouraných hmot</v>
      </c>
      <c r="C17" s="65"/>
      <c r="D17" s="115"/>
      <c r="E17" s="198">
        <f>Položky!BA136</f>
        <v>0</v>
      </c>
      <c r="F17" s="199">
        <f>Položky!BB136</f>
        <v>0</v>
      </c>
      <c r="G17" s="199">
        <f>Položky!BC136</f>
        <v>0</v>
      </c>
      <c r="H17" s="199">
        <f>Položky!BD136</f>
        <v>0</v>
      </c>
      <c r="I17" s="200">
        <f>Položky!BE136</f>
        <v>0</v>
      </c>
    </row>
    <row r="18" spans="1:57" s="122" customFormat="1" ht="13.5" thickBot="1">
      <c r="A18" s="116"/>
      <c r="B18" s="117" t="s">
        <v>57</v>
      </c>
      <c r="C18" s="117"/>
      <c r="D18" s="118"/>
      <c r="E18" s="119">
        <f>SUM(E7:E17)</f>
        <v>0</v>
      </c>
      <c r="F18" s="120">
        <f>SUM(F7:F17)</f>
        <v>0</v>
      </c>
      <c r="G18" s="120">
        <f>SUM(G7:G17)</f>
        <v>0</v>
      </c>
      <c r="H18" s="120">
        <f>SUM(H7:H17)</f>
        <v>0</v>
      </c>
      <c r="I18" s="121">
        <f>SUM(I7:I17)</f>
        <v>0</v>
      </c>
    </row>
    <row r="19" spans="1:57">
      <c r="A19" s="65"/>
      <c r="B19" s="65"/>
      <c r="C19" s="65"/>
      <c r="D19" s="65"/>
      <c r="E19" s="65"/>
      <c r="F19" s="65"/>
      <c r="G19" s="65"/>
      <c r="H19" s="65"/>
      <c r="I19" s="65"/>
    </row>
    <row r="20" spans="1:57" ht="19.5" customHeight="1">
      <c r="A20" s="106" t="s">
        <v>58</v>
      </c>
      <c r="B20" s="106"/>
      <c r="C20" s="106"/>
      <c r="D20" s="106"/>
      <c r="E20" s="106"/>
      <c r="F20" s="106"/>
      <c r="G20" s="123"/>
      <c r="H20" s="106"/>
      <c r="I20" s="106"/>
      <c r="BA20" s="40"/>
      <c r="BB20" s="40"/>
      <c r="BC20" s="40"/>
      <c r="BD20" s="40"/>
      <c r="BE20" s="40"/>
    </row>
    <row r="21" spans="1:57" ht="13.5" thickBot="1">
      <c r="A21" s="76"/>
      <c r="B21" s="76"/>
      <c r="C21" s="76"/>
      <c r="D21" s="76"/>
      <c r="E21" s="76"/>
      <c r="F21" s="76"/>
      <c r="G21" s="76"/>
      <c r="H21" s="76"/>
      <c r="I21" s="76"/>
    </row>
    <row r="22" spans="1:57">
      <c r="A22" s="70" t="s">
        <v>59</v>
      </c>
      <c r="B22" s="71"/>
      <c r="C22" s="71"/>
      <c r="D22" s="124"/>
      <c r="E22" s="125" t="s">
        <v>60</v>
      </c>
      <c r="F22" s="126" t="s">
        <v>61</v>
      </c>
      <c r="G22" s="127" t="s">
        <v>62</v>
      </c>
      <c r="H22" s="128"/>
      <c r="I22" s="129" t="s">
        <v>60</v>
      </c>
    </row>
    <row r="23" spans="1:57">
      <c r="A23" s="63" t="s">
        <v>294</v>
      </c>
      <c r="B23" s="54"/>
      <c r="C23" s="54"/>
      <c r="D23" s="130"/>
      <c r="E23" s="131"/>
      <c r="F23" s="132"/>
      <c r="G23" s="133">
        <f t="shared" ref="G23:G30" si="0">CHOOSE(BA23+1,HSV+PSV,HSV+PSV+Mont,HSV+PSV+Dodavka+Mont,HSV,PSV,Mont,Dodavka,Mont+Dodavka,0)</f>
        <v>0</v>
      </c>
      <c r="H23" s="134"/>
      <c r="I23" s="135">
        <f t="shared" ref="I23:I30" si="1">E23+F23*G23/100</f>
        <v>0</v>
      </c>
      <c r="BA23">
        <v>0</v>
      </c>
    </row>
    <row r="24" spans="1:57">
      <c r="A24" s="63" t="s">
        <v>295</v>
      </c>
      <c r="B24" s="54"/>
      <c r="C24" s="54"/>
      <c r="D24" s="130"/>
      <c r="E24" s="131"/>
      <c r="F24" s="132"/>
      <c r="G24" s="133">
        <f t="shared" si="0"/>
        <v>0</v>
      </c>
      <c r="H24" s="134"/>
      <c r="I24" s="135">
        <f t="shared" si="1"/>
        <v>0</v>
      </c>
      <c r="BA24">
        <v>0</v>
      </c>
    </row>
    <row r="25" spans="1:57">
      <c r="A25" s="63" t="s">
        <v>296</v>
      </c>
      <c r="B25" s="54"/>
      <c r="C25" s="54"/>
      <c r="D25" s="130"/>
      <c r="E25" s="131"/>
      <c r="F25" s="132"/>
      <c r="G25" s="133">
        <f t="shared" si="0"/>
        <v>0</v>
      </c>
      <c r="H25" s="134"/>
      <c r="I25" s="135">
        <f t="shared" si="1"/>
        <v>0</v>
      </c>
      <c r="BA25">
        <v>0</v>
      </c>
    </row>
    <row r="26" spans="1:57">
      <c r="A26" s="63" t="s">
        <v>297</v>
      </c>
      <c r="B26" s="54"/>
      <c r="C26" s="54"/>
      <c r="D26" s="130"/>
      <c r="E26" s="131"/>
      <c r="F26" s="132"/>
      <c r="G26" s="133">
        <f t="shared" si="0"/>
        <v>0</v>
      </c>
      <c r="H26" s="134"/>
      <c r="I26" s="135">
        <f t="shared" si="1"/>
        <v>0</v>
      </c>
      <c r="BA26">
        <v>0</v>
      </c>
    </row>
    <row r="27" spans="1:57">
      <c r="A27" s="63" t="s">
        <v>298</v>
      </c>
      <c r="B27" s="54"/>
      <c r="C27" s="54"/>
      <c r="D27" s="130"/>
      <c r="E27" s="131"/>
      <c r="F27" s="132"/>
      <c r="G27" s="133">
        <f t="shared" si="0"/>
        <v>0</v>
      </c>
      <c r="H27" s="134"/>
      <c r="I27" s="135">
        <f t="shared" si="1"/>
        <v>0</v>
      </c>
      <c r="BA27">
        <v>1</v>
      </c>
    </row>
    <row r="28" spans="1:57">
      <c r="A28" s="63" t="s">
        <v>299</v>
      </c>
      <c r="B28" s="54"/>
      <c r="C28" s="54"/>
      <c r="D28" s="130"/>
      <c r="E28" s="131"/>
      <c r="F28" s="132"/>
      <c r="G28" s="133">
        <f t="shared" si="0"/>
        <v>0</v>
      </c>
      <c r="H28" s="134"/>
      <c r="I28" s="135">
        <f t="shared" si="1"/>
        <v>0</v>
      </c>
      <c r="BA28">
        <v>1</v>
      </c>
    </row>
    <row r="29" spans="1:57">
      <c r="A29" s="63" t="s">
        <v>300</v>
      </c>
      <c r="B29" s="54"/>
      <c r="C29" s="54"/>
      <c r="D29" s="130"/>
      <c r="E29" s="131"/>
      <c r="F29" s="132"/>
      <c r="G29" s="133">
        <f t="shared" si="0"/>
        <v>0</v>
      </c>
      <c r="H29" s="134"/>
      <c r="I29" s="135">
        <f t="shared" si="1"/>
        <v>0</v>
      </c>
      <c r="BA29">
        <v>2</v>
      </c>
    </row>
    <row r="30" spans="1:57">
      <c r="A30" s="63" t="s">
        <v>301</v>
      </c>
      <c r="B30" s="54"/>
      <c r="C30" s="54"/>
      <c r="D30" s="130"/>
      <c r="E30" s="131"/>
      <c r="F30" s="132"/>
      <c r="G30" s="133">
        <f t="shared" si="0"/>
        <v>0</v>
      </c>
      <c r="H30" s="134"/>
      <c r="I30" s="135">
        <f t="shared" si="1"/>
        <v>0</v>
      </c>
      <c r="BA30">
        <v>2</v>
      </c>
    </row>
    <row r="31" spans="1:57" ht="13.5" thickBot="1">
      <c r="A31" s="136"/>
      <c r="B31" s="137" t="s">
        <v>63</v>
      </c>
      <c r="C31" s="138"/>
      <c r="D31" s="139"/>
      <c r="E31" s="140"/>
      <c r="F31" s="141"/>
      <c r="G31" s="141"/>
      <c r="H31" s="219">
        <f>SUM(I23:I30)</f>
        <v>0</v>
      </c>
      <c r="I31" s="220"/>
    </row>
    <row r="33" spans="2:9">
      <c r="B33" s="122"/>
      <c r="F33" s="142"/>
      <c r="G33" s="143"/>
      <c r="H33" s="143"/>
      <c r="I33" s="144"/>
    </row>
    <row r="34" spans="2:9">
      <c r="F34" s="142"/>
      <c r="G34" s="143"/>
      <c r="H34" s="143"/>
      <c r="I34" s="144"/>
    </row>
    <row r="35" spans="2:9">
      <c r="F35" s="142"/>
      <c r="G35" s="143"/>
      <c r="H35" s="143"/>
      <c r="I35" s="144"/>
    </row>
    <row r="36" spans="2:9">
      <c r="F36" s="142"/>
      <c r="G36" s="143"/>
      <c r="H36" s="143"/>
      <c r="I36" s="144"/>
    </row>
    <row r="37" spans="2:9">
      <c r="F37" s="142"/>
      <c r="G37" s="143"/>
      <c r="H37" s="143"/>
      <c r="I37" s="144"/>
    </row>
    <row r="38" spans="2:9">
      <c r="F38" s="142"/>
      <c r="G38" s="143"/>
      <c r="H38" s="143"/>
      <c r="I38" s="144"/>
    </row>
    <row r="39" spans="2:9">
      <c r="F39" s="142"/>
      <c r="G39" s="143"/>
      <c r="H39" s="143"/>
      <c r="I39" s="144"/>
    </row>
    <row r="40" spans="2:9">
      <c r="F40" s="142"/>
      <c r="G40" s="143"/>
      <c r="H40" s="143"/>
      <c r="I40" s="144"/>
    </row>
    <row r="41" spans="2:9">
      <c r="F41" s="142"/>
      <c r="G41" s="143"/>
      <c r="H41" s="143"/>
      <c r="I41" s="144"/>
    </row>
    <row r="42" spans="2:9">
      <c r="F42" s="142"/>
      <c r="G42" s="143"/>
      <c r="H42" s="143"/>
      <c r="I42" s="144"/>
    </row>
    <row r="43" spans="2:9">
      <c r="F43" s="142"/>
      <c r="G43" s="143"/>
      <c r="H43" s="143"/>
      <c r="I43" s="144"/>
    </row>
    <row r="44" spans="2:9">
      <c r="F44" s="142"/>
      <c r="G44" s="143"/>
      <c r="H44" s="143"/>
      <c r="I44" s="144"/>
    </row>
    <row r="45" spans="2:9">
      <c r="F45" s="142"/>
      <c r="G45" s="143"/>
      <c r="H45" s="143"/>
      <c r="I45" s="144"/>
    </row>
    <row r="46" spans="2:9">
      <c r="F46" s="142"/>
      <c r="G46" s="143"/>
      <c r="H46" s="143"/>
      <c r="I46" s="144"/>
    </row>
    <row r="47" spans="2:9">
      <c r="F47" s="142"/>
      <c r="G47" s="143"/>
      <c r="H47" s="143"/>
      <c r="I47" s="144"/>
    </row>
    <row r="48" spans="2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  <row r="81" spans="6:9">
      <c r="F81" s="142"/>
      <c r="G81" s="143"/>
      <c r="H81" s="143"/>
      <c r="I81" s="144"/>
    </row>
    <row r="82" spans="6:9">
      <c r="F82" s="142"/>
      <c r="G82" s="143"/>
      <c r="H82" s="143"/>
      <c r="I82" s="144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09"/>
  <sheetViews>
    <sheetView showGridLines="0" showZeros="0" tabSelected="1" topLeftCell="A22" zoomScaleNormal="100" workbookViewId="0">
      <selection activeCell="F47" sqref="F47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3" t="s">
        <v>77</v>
      </c>
      <c r="B1" s="223"/>
      <c r="C1" s="223"/>
      <c r="D1" s="223"/>
      <c r="E1" s="223"/>
      <c r="F1" s="223"/>
      <c r="G1" s="223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48</v>
      </c>
      <c r="B3" s="213"/>
      <c r="C3" s="96" t="str">
        <f>CONCATENATE(cislostavby," ",nazevstavby)</f>
        <v>2013/14 VEŘEJNÉ WC, ul.Kostelní Odry</v>
      </c>
      <c r="D3" s="97"/>
      <c r="E3" s="150" t="s">
        <v>64</v>
      </c>
      <c r="F3" s="151">
        <f>Rekapitulace!H1</f>
        <v>0</v>
      </c>
      <c r="G3" s="152"/>
    </row>
    <row r="4" spans="1:104" ht="13.5" thickBot="1">
      <c r="A4" s="224" t="s">
        <v>50</v>
      </c>
      <c r="B4" s="215"/>
      <c r="C4" s="102" t="str">
        <f>CONCATENATE(cisloobjektu," ",nazevobjektu)</f>
        <v>1 zti</v>
      </c>
      <c r="D4" s="103"/>
      <c r="E4" s="225">
        <f>Rekapitulace!G2</f>
        <v>0</v>
      </c>
      <c r="F4" s="226"/>
      <c r="G4" s="227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>
      <c r="A7" s="160" t="s">
        <v>72</v>
      </c>
      <c r="B7" s="161" t="s">
        <v>73</v>
      </c>
      <c r="C7" s="162" t="s">
        <v>74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81</v>
      </c>
      <c r="C8" s="170" t="s">
        <v>82</v>
      </c>
      <c r="D8" s="171" t="s">
        <v>83</v>
      </c>
      <c r="E8" s="172">
        <v>0.36</v>
      </c>
      <c r="F8" s="172">
        <v>0</v>
      </c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>
      <c r="A9" s="175"/>
      <c r="B9" s="177"/>
      <c r="C9" s="221" t="s">
        <v>84</v>
      </c>
      <c r="D9" s="222"/>
      <c r="E9" s="178">
        <v>0.28799999999999998</v>
      </c>
      <c r="F9" s="179"/>
      <c r="G9" s="180"/>
      <c r="M9" s="176" t="s">
        <v>84</v>
      </c>
      <c r="O9" s="167"/>
    </row>
    <row r="10" spans="1:104">
      <c r="A10" s="175"/>
      <c r="B10" s="177"/>
      <c r="C10" s="221" t="s">
        <v>85</v>
      </c>
      <c r="D10" s="222"/>
      <c r="E10" s="178">
        <v>7.1999999999999995E-2</v>
      </c>
      <c r="F10" s="179"/>
      <c r="G10" s="180"/>
      <c r="M10" s="176" t="s">
        <v>85</v>
      </c>
      <c r="O10" s="167"/>
    </row>
    <row r="11" spans="1:104">
      <c r="A11" s="168">
        <v>2</v>
      </c>
      <c r="B11" s="169" t="s">
        <v>86</v>
      </c>
      <c r="C11" s="170" t="s">
        <v>87</v>
      </c>
      <c r="D11" s="171" t="s">
        <v>83</v>
      </c>
      <c r="E11" s="172">
        <v>49.6</v>
      </c>
      <c r="F11" s="172">
        <v>0</v>
      </c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0</v>
      </c>
    </row>
    <row r="12" spans="1:104">
      <c r="A12" s="175"/>
      <c r="B12" s="177"/>
      <c r="C12" s="221" t="s">
        <v>88</v>
      </c>
      <c r="D12" s="222"/>
      <c r="E12" s="178">
        <v>38.4</v>
      </c>
      <c r="F12" s="179"/>
      <c r="G12" s="180"/>
      <c r="M12" s="176" t="s">
        <v>88</v>
      </c>
      <c r="O12" s="167"/>
    </row>
    <row r="13" spans="1:104">
      <c r="A13" s="175"/>
      <c r="B13" s="177"/>
      <c r="C13" s="221" t="s">
        <v>89</v>
      </c>
      <c r="D13" s="222"/>
      <c r="E13" s="178">
        <v>11.2</v>
      </c>
      <c r="F13" s="179"/>
      <c r="G13" s="180"/>
      <c r="M13" s="176" t="s">
        <v>89</v>
      </c>
      <c r="O13" s="167"/>
    </row>
    <row r="14" spans="1:104">
      <c r="A14" s="168">
        <v>3</v>
      </c>
      <c r="B14" s="169" t="s">
        <v>90</v>
      </c>
      <c r="C14" s="170" t="s">
        <v>91</v>
      </c>
      <c r="D14" s="171" t="s">
        <v>83</v>
      </c>
      <c r="E14" s="172">
        <v>5.52</v>
      </c>
      <c r="F14" s="172">
        <v>0</v>
      </c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0</v>
      </c>
    </row>
    <row r="15" spans="1:104">
      <c r="A15" s="175"/>
      <c r="B15" s="177"/>
      <c r="C15" s="221" t="s">
        <v>92</v>
      </c>
      <c r="D15" s="222"/>
      <c r="E15" s="178">
        <v>4.8</v>
      </c>
      <c r="F15" s="179"/>
      <c r="G15" s="180"/>
      <c r="M15" s="176" t="s">
        <v>92</v>
      </c>
      <c r="O15" s="167"/>
    </row>
    <row r="16" spans="1:104">
      <c r="A16" s="175"/>
      <c r="B16" s="177"/>
      <c r="C16" s="221" t="s">
        <v>93</v>
      </c>
      <c r="D16" s="222"/>
      <c r="E16" s="178">
        <v>0.72</v>
      </c>
      <c r="F16" s="179"/>
      <c r="G16" s="180"/>
      <c r="M16" s="176" t="s">
        <v>93</v>
      </c>
      <c r="O16" s="167"/>
    </row>
    <row r="17" spans="1:104">
      <c r="A17" s="168">
        <v>4</v>
      </c>
      <c r="B17" s="169" t="s">
        <v>94</v>
      </c>
      <c r="C17" s="170" t="s">
        <v>95</v>
      </c>
      <c r="D17" s="171" t="s">
        <v>96</v>
      </c>
      <c r="E17" s="172">
        <v>124</v>
      </c>
      <c r="F17" s="172">
        <v>0</v>
      </c>
      <c r="G17" s="173">
        <f>E17*F17</f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4">
        <v>1</v>
      </c>
      <c r="CB17" s="174">
        <v>1</v>
      </c>
      <c r="CZ17" s="145">
        <v>9.8999999999999999E-4</v>
      </c>
    </row>
    <row r="18" spans="1:104">
      <c r="A18" s="175"/>
      <c r="B18" s="177"/>
      <c r="C18" s="221" t="s">
        <v>97</v>
      </c>
      <c r="D18" s="222"/>
      <c r="E18" s="178">
        <v>96</v>
      </c>
      <c r="F18" s="179"/>
      <c r="G18" s="180"/>
      <c r="M18" s="176" t="s">
        <v>97</v>
      </c>
      <c r="O18" s="167"/>
    </row>
    <row r="19" spans="1:104">
      <c r="A19" s="175"/>
      <c r="B19" s="177"/>
      <c r="C19" s="221" t="s">
        <v>98</v>
      </c>
      <c r="D19" s="222"/>
      <c r="E19" s="178">
        <v>28</v>
      </c>
      <c r="F19" s="179"/>
      <c r="G19" s="180"/>
      <c r="M19" s="176" t="s">
        <v>98</v>
      </c>
      <c r="O19" s="167"/>
    </row>
    <row r="20" spans="1:104">
      <c r="A20" s="168">
        <v>5</v>
      </c>
      <c r="B20" s="169" t="s">
        <v>99</v>
      </c>
      <c r="C20" s="170" t="s">
        <v>100</v>
      </c>
      <c r="D20" s="171" t="s">
        <v>96</v>
      </c>
      <c r="E20" s="172">
        <v>124</v>
      </c>
      <c r="F20" s="172">
        <v>0</v>
      </c>
      <c r="G20" s="173">
        <f>E20*F20</f>
        <v>0</v>
      </c>
      <c r="O20" s="167">
        <v>2</v>
      </c>
      <c r="AA20" s="145">
        <v>1</v>
      </c>
      <c r="AB20" s="145">
        <v>1</v>
      </c>
      <c r="AC20" s="145">
        <v>1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</v>
      </c>
      <c r="CB20" s="174">
        <v>1</v>
      </c>
      <c r="CZ20" s="145">
        <v>0</v>
      </c>
    </row>
    <row r="21" spans="1:104">
      <c r="A21" s="168">
        <v>6</v>
      </c>
      <c r="B21" s="169" t="s">
        <v>101</v>
      </c>
      <c r="C21" s="170" t="s">
        <v>102</v>
      </c>
      <c r="D21" s="171" t="s">
        <v>103</v>
      </c>
      <c r="E21" s="172">
        <v>33</v>
      </c>
      <c r="F21" s="172">
        <v>0</v>
      </c>
      <c r="G21" s="173">
        <f>E21*F21</f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</v>
      </c>
      <c r="CB21" s="174">
        <v>1</v>
      </c>
      <c r="CZ21" s="145">
        <v>0</v>
      </c>
    </row>
    <row r="22" spans="1:104">
      <c r="A22" s="175"/>
      <c r="B22" s="177"/>
      <c r="C22" s="221" t="s">
        <v>104</v>
      </c>
      <c r="D22" s="222"/>
      <c r="E22" s="178">
        <v>23.04</v>
      </c>
      <c r="F22" s="179"/>
      <c r="G22" s="180"/>
      <c r="M22" s="176" t="s">
        <v>104</v>
      </c>
      <c r="O22" s="167"/>
    </row>
    <row r="23" spans="1:104">
      <c r="A23" s="175"/>
      <c r="B23" s="177"/>
      <c r="C23" s="221" t="s">
        <v>105</v>
      </c>
      <c r="D23" s="222"/>
      <c r="E23" s="178">
        <v>1.6</v>
      </c>
      <c r="F23" s="179"/>
      <c r="G23" s="180"/>
      <c r="M23" s="176" t="s">
        <v>105</v>
      </c>
      <c r="O23" s="167"/>
    </row>
    <row r="24" spans="1:104">
      <c r="A24" s="175"/>
      <c r="B24" s="177"/>
      <c r="C24" s="221" t="s">
        <v>106</v>
      </c>
      <c r="D24" s="222"/>
      <c r="E24" s="178">
        <v>8</v>
      </c>
      <c r="F24" s="179"/>
      <c r="G24" s="180"/>
      <c r="M24" s="176" t="s">
        <v>106</v>
      </c>
      <c r="O24" s="167"/>
    </row>
    <row r="25" spans="1:104">
      <c r="A25" s="175"/>
      <c r="B25" s="177"/>
      <c r="C25" s="221" t="s">
        <v>107</v>
      </c>
      <c r="D25" s="222"/>
      <c r="E25" s="178">
        <v>0.36</v>
      </c>
      <c r="F25" s="179"/>
      <c r="G25" s="180"/>
      <c r="M25" s="176" t="s">
        <v>107</v>
      </c>
      <c r="O25" s="167"/>
    </row>
    <row r="26" spans="1:104" ht="22.5">
      <c r="A26" s="168">
        <v>7</v>
      </c>
      <c r="B26" s="169" t="s">
        <v>108</v>
      </c>
      <c r="C26" s="170" t="s">
        <v>109</v>
      </c>
      <c r="D26" s="171" t="s">
        <v>83</v>
      </c>
      <c r="E26" s="172">
        <v>17.28</v>
      </c>
      <c r="F26" s="172">
        <v>0</v>
      </c>
      <c r="G26" s="173">
        <f>E26*F26</f>
        <v>0</v>
      </c>
      <c r="O26" s="167">
        <v>2</v>
      </c>
      <c r="AA26" s="145">
        <v>1</v>
      </c>
      <c r="AB26" s="145">
        <v>1</v>
      </c>
      <c r="AC26" s="145">
        <v>1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1</v>
      </c>
      <c r="CB26" s="174">
        <v>1</v>
      </c>
      <c r="CZ26" s="145">
        <v>1.7</v>
      </c>
    </row>
    <row r="27" spans="1:104">
      <c r="A27" s="175"/>
      <c r="B27" s="177"/>
      <c r="C27" s="221" t="s">
        <v>110</v>
      </c>
      <c r="D27" s="222"/>
      <c r="E27" s="178">
        <v>12.8</v>
      </c>
      <c r="F27" s="179"/>
      <c r="G27" s="180"/>
      <c r="M27" s="176" t="s">
        <v>110</v>
      </c>
      <c r="O27" s="167"/>
    </row>
    <row r="28" spans="1:104">
      <c r="A28" s="175"/>
      <c r="B28" s="177"/>
      <c r="C28" s="221" t="s">
        <v>105</v>
      </c>
      <c r="D28" s="222"/>
      <c r="E28" s="178">
        <v>1.6</v>
      </c>
      <c r="F28" s="179"/>
      <c r="G28" s="180"/>
      <c r="M28" s="176" t="s">
        <v>105</v>
      </c>
      <c r="O28" s="167"/>
    </row>
    <row r="29" spans="1:104">
      <c r="A29" s="175"/>
      <c r="B29" s="177"/>
      <c r="C29" s="221" t="s">
        <v>111</v>
      </c>
      <c r="D29" s="222"/>
      <c r="E29" s="178">
        <v>2.4</v>
      </c>
      <c r="F29" s="179"/>
      <c r="G29" s="180"/>
      <c r="M29" s="176" t="s">
        <v>111</v>
      </c>
      <c r="O29" s="167"/>
    </row>
    <row r="30" spans="1:104">
      <c r="A30" s="175"/>
      <c r="B30" s="177"/>
      <c r="C30" s="221" t="s">
        <v>112</v>
      </c>
      <c r="D30" s="222"/>
      <c r="E30" s="178">
        <v>0.48</v>
      </c>
      <c r="F30" s="179"/>
      <c r="G30" s="180"/>
      <c r="M30" s="176" t="s">
        <v>112</v>
      </c>
      <c r="O30" s="167"/>
    </row>
    <row r="31" spans="1:104">
      <c r="A31" s="168">
        <v>8</v>
      </c>
      <c r="B31" s="169" t="s">
        <v>113</v>
      </c>
      <c r="C31" s="170" t="s">
        <v>114</v>
      </c>
      <c r="D31" s="171" t="s">
        <v>83</v>
      </c>
      <c r="E31" s="172">
        <v>17.28</v>
      </c>
      <c r="F31" s="172">
        <v>0</v>
      </c>
      <c r="G31" s="173">
        <f>E31*F31</f>
        <v>0</v>
      </c>
      <c r="O31" s="167">
        <v>2</v>
      </c>
      <c r="AA31" s="145">
        <v>1</v>
      </c>
      <c r="AB31" s="145">
        <v>1</v>
      </c>
      <c r="AC31" s="145">
        <v>1</v>
      </c>
      <c r="AZ31" s="145">
        <v>1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4">
        <v>1</v>
      </c>
      <c r="CB31" s="174">
        <v>1</v>
      </c>
      <c r="CZ31" s="145">
        <v>0</v>
      </c>
    </row>
    <row r="32" spans="1:104">
      <c r="A32" s="168">
        <v>9</v>
      </c>
      <c r="B32" s="169" t="s">
        <v>115</v>
      </c>
      <c r="C32" s="170" t="s">
        <v>116</v>
      </c>
      <c r="D32" s="171" t="s">
        <v>117</v>
      </c>
      <c r="E32" s="172">
        <v>31.04</v>
      </c>
      <c r="F32" s="172">
        <v>0</v>
      </c>
      <c r="G32" s="173">
        <f>E32*F32</f>
        <v>0</v>
      </c>
      <c r="O32" s="167">
        <v>2</v>
      </c>
      <c r="AA32" s="145">
        <v>3</v>
      </c>
      <c r="AB32" s="145">
        <v>1</v>
      </c>
      <c r="AC32" s="145">
        <v>583419023</v>
      </c>
      <c r="AZ32" s="145">
        <v>1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4">
        <v>3</v>
      </c>
      <c r="CB32" s="174">
        <v>1</v>
      </c>
      <c r="CZ32" s="145">
        <v>1</v>
      </c>
    </row>
    <row r="33" spans="1:104">
      <c r="A33" s="175"/>
      <c r="B33" s="177"/>
      <c r="C33" s="221" t="s">
        <v>118</v>
      </c>
      <c r="D33" s="222"/>
      <c r="E33" s="178">
        <v>23.04</v>
      </c>
      <c r="F33" s="179"/>
      <c r="G33" s="180"/>
      <c r="M33" s="176" t="s">
        <v>118</v>
      </c>
      <c r="O33" s="167"/>
    </row>
    <row r="34" spans="1:104">
      <c r="A34" s="175"/>
      <c r="B34" s="177"/>
      <c r="C34" s="221" t="s">
        <v>119</v>
      </c>
      <c r="D34" s="222"/>
      <c r="E34" s="178">
        <v>8</v>
      </c>
      <c r="F34" s="179"/>
      <c r="G34" s="180"/>
      <c r="M34" s="176" t="s">
        <v>119</v>
      </c>
      <c r="O34" s="167"/>
    </row>
    <row r="35" spans="1:104">
      <c r="A35" s="181"/>
      <c r="B35" s="182" t="s">
        <v>75</v>
      </c>
      <c r="C35" s="183" t="str">
        <f>CONCATENATE(B7," ",C7)</f>
        <v>1 Zemní práce</v>
      </c>
      <c r="D35" s="184"/>
      <c r="E35" s="185"/>
      <c r="F35" s="186"/>
      <c r="G35" s="187">
        <f>SUM(G7:G34)</f>
        <v>0</v>
      </c>
      <c r="O35" s="167">
        <v>4</v>
      </c>
      <c r="BA35" s="188">
        <f>SUM(BA7:BA34)</f>
        <v>0</v>
      </c>
      <c r="BB35" s="188">
        <f>SUM(BB7:BB34)</f>
        <v>0</v>
      </c>
      <c r="BC35" s="188">
        <f>SUM(BC7:BC34)</f>
        <v>0</v>
      </c>
      <c r="BD35" s="188">
        <f>SUM(BD7:BD34)</f>
        <v>0</v>
      </c>
      <c r="BE35" s="188">
        <f>SUM(BE7:BE34)</f>
        <v>0</v>
      </c>
    </row>
    <row r="36" spans="1:104">
      <c r="A36" s="160" t="s">
        <v>72</v>
      </c>
      <c r="B36" s="161" t="s">
        <v>120</v>
      </c>
      <c r="C36" s="162" t="s">
        <v>121</v>
      </c>
      <c r="D36" s="163"/>
      <c r="E36" s="164"/>
      <c r="F36" s="164"/>
      <c r="G36" s="165"/>
      <c r="H36" s="166"/>
      <c r="I36" s="166"/>
      <c r="O36" s="167">
        <v>1</v>
      </c>
    </row>
    <row r="37" spans="1:104">
      <c r="A37" s="168">
        <v>10</v>
      </c>
      <c r="B37" s="169" t="s">
        <v>122</v>
      </c>
      <c r="C37" s="170" t="s">
        <v>123</v>
      </c>
      <c r="D37" s="171" t="s">
        <v>124</v>
      </c>
      <c r="E37" s="172">
        <v>6</v>
      </c>
      <c r="F37" s="172">
        <v>0</v>
      </c>
      <c r="G37" s="173">
        <f>E37*F37</f>
        <v>0</v>
      </c>
      <c r="O37" s="167">
        <v>2</v>
      </c>
      <c r="AA37" s="145">
        <v>1</v>
      </c>
      <c r="AB37" s="145">
        <v>1</v>
      </c>
      <c r="AC37" s="145">
        <v>1</v>
      </c>
      <c r="AZ37" s="145">
        <v>1</v>
      </c>
      <c r="BA37" s="145">
        <f>IF(AZ37=1,G37,0)</f>
        <v>0</v>
      </c>
      <c r="BB37" s="145">
        <f>IF(AZ37=2,G37,0)</f>
        <v>0</v>
      </c>
      <c r="BC37" s="145">
        <f>IF(AZ37=3,G37,0)</f>
        <v>0</v>
      </c>
      <c r="BD37" s="145">
        <f>IF(AZ37=4,G37,0)</f>
        <v>0</v>
      </c>
      <c r="BE37" s="145">
        <f>IF(AZ37=5,G37,0)</f>
        <v>0</v>
      </c>
      <c r="CA37" s="174">
        <v>1</v>
      </c>
      <c r="CB37" s="174">
        <v>1</v>
      </c>
      <c r="CZ37" s="145">
        <v>5.45E-2</v>
      </c>
    </row>
    <row r="38" spans="1:104">
      <c r="A38" s="168">
        <v>11</v>
      </c>
      <c r="B38" s="169" t="s">
        <v>125</v>
      </c>
      <c r="C38" s="170" t="s">
        <v>126</v>
      </c>
      <c r="D38" s="171" t="s">
        <v>103</v>
      </c>
      <c r="E38" s="172">
        <v>12</v>
      </c>
      <c r="F38" s="172">
        <v>0</v>
      </c>
      <c r="G38" s="173">
        <f>E38*F38</f>
        <v>0</v>
      </c>
      <c r="O38" s="167">
        <v>2</v>
      </c>
      <c r="AA38" s="145">
        <v>1</v>
      </c>
      <c r="AB38" s="145">
        <v>1</v>
      </c>
      <c r="AC38" s="145">
        <v>1</v>
      </c>
      <c r="AZ38" s="145">
        <v>1</v>
      </c>
      <c r="BA38" s="145">
        <f>IF(AZ38=1,G38,0)</f>
        <v>0</v>
      </c>
      <c r="BB38" s="145">
        <f>IF(AZ38=2,G38,0)</f>
        <v>0</v>
      </c>
      <c r="BC38" s="145">
        <f>IF(AZ38=3,G38,0)</f>
        <v>0</v>
      </c>
      <c r="BD38" s="145">
        <f>IF(AZ38=4,G38,0)</f>
        <v>0</v>
      </c>
      <c r="BE38" s="145">
        <f>IF(AZ38=5,G38,0)</f>
        <v>0</v>
      </c>
      <c r="CA38" s="174">
        <v>1</v>
      </c>
      <c r="CB38" s="174">
        <v>1</v>
      </c>
      <c r="CZ38" s="145">
        <v>0.27134000000000003</v>
      </c>
    </row>
    <row r="39" spans="1:104">
      <c r="A39" s="181"/>
      <c r="B39" s="182" t="s">
        <v>75</v>
      </c>
      <c r="C39" s="183" t="str">
        <f>CONCATENATE(B36," ",C36)</f>
        <v>3 Svislé a kompletní konstrukce</v>
      </c>
      <c r="D39" s="184"/>
      <c r="E39" s="185"/>
      <c r="F39" s="186"/>
      <c r="G39" s="187">
        <f>SUM(G36:G38)</f>
        <v>0</v>
      </c>
      <c r="O39" s="167">
        <v>4</v>
      </c>
      <c r="BA39" s="188">
        <f>SUM(BA36:BA38)</f>
        <v>0</v>
      </c>
      <c r="BB39" s="188">
        <f>SUM(BB36:BB38)</f>
        <v>0</v>
      </c>
      <c r="BC39" s="188">
        <f>SUM(BC36:BC38)</f>
        <v>0</v>
      </c>
      <c r="BD39" s="188">
        <f>SUM(BD36:BD38)</f>
        <v>0</v>
      </c>
      <c r="BE39" s="188">
        <f>SUM(BE36:BE38)</f>
        <v>0</v>
      </c>
    </row>
    <row r="40" spans="1:104">
      <c r="A40" s="160" t="s">
        <v>72</v>
      </c>
      <c r="B40" s="161" t="s">
        <v>127</v>
      </c>
      <c r="C40" s="162" t="s">
        <v>128</v>
      </c>
      <c r="D40" s="163"/>
      <c r="E40" s="164"/>
      <c r="F40" s="164"/>
      <c r="G40" s="165"/>
      <c r="H40" s="166"/>
      <c r="I40" s="166"/>
      <c r="O40" s="167">
        <v>1</v>
      </c>
    </row>
    <row r="41" spans="1:104">
      <c r="A41" s="168">
        <v>12</v>
      </c>
      <c r="B41" s="169" t="s">
        <v>129</v>
      </c>
      <c r="C41" s="170" t="s">
        <v>130</v>
      </c>
      <c r="D41" s="171" t="s">
        <v>83</v>
      </c>
      <c r="E41" s="172">
        <v>3.68</v>
      </c>
      <c r="F41" s="172">
        <v>0</v>
      </c>
      <c r="G41" s="173">
        <f>E41*F41</f>
        <v>0</v>
      </c>
      <c r="O41" s="167">
        <v>2</v>
      </c>
      <c r="AA41" s="145">
        <v>1</v>
      </c>
      <c r="AB41" s="145">
        <v>1</v>
      </c>
      <c r="AC41" s="145">
        <v>1</v>
      </c>
      <c r="AZ41" s="145">
        <v>1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1</v>
      </c>
      <c r="CZ41" s="145">
        <v>1.8907700000000001</v>
      </c>
    </row>
    <row r="42" spans="1:104">
      <c r="A42" s="175"/>
      <c r="B42" s="177"/>
      <c r="C42" s="221" t="s">
        <v>131</v>
      </c>
      <c r="D42" s="222"/>
      <c r="E42" s="178">
        <v>2.88</v>
      </c>
      <c r="F42" s="179"/>
      <c r="G42" s="180"/>
      <c r="M42" s="176" t="s">
        <v>131</v>
      </c>
      <c r="O42" s="167"/>
    </row>
    <row r="43" spans="1:104">
      <c r="A43" s="175"/>
      <c r="B43" s="177"/>
      <c r="C43" s="221" t="s">
        <v>132</v>
      </c>
      <c r="D43" s="222"/>
      <c r="E43" s="178">
        <v>0.8</v>
      </c>
      <c r="F43" s="179"/>
      <c r="G43" s="180"/>
      <c r="M43" s="176" t="s">
        <v>132</v>
      </c>
      <c r="O43" s="167"/>
    </row>
    <row r="44" spans="1:104">
      <c r="A44" s="181"/>
      <c r="B44" s="182" t="s">
        <v>75</v>
      </c>
      <c r="C44" s="183" t="str">
        <f>CONCATENATE(B40," ",C40)</f>
        <v>4 Vodorovné konstrukce</v>
      </c>
      <c r="D44" s="184"/>
      <c r="E44" s="185"/>
      <c r="F44" s="186"/>
      <c r="G44" s="187">
        <f>SUM(G40:G43)</f>
        <v>0</v>
      </c>
      <c r="O44" s="167">
        <v>4</v>
      </c>
      <c r="BA44" s="188">
        <f>SUM(BA40:BA43)</f>
        <v>0</v>
      </c>
      <c r="BB44" s="188">
        <f>SUM(BB40:BB43)</f>
        <v>0</v>
      </c>
      <c r="BC44" s="188">
        <f>SUM(BC40:BC43)</f>
        <v>0</v>
      </c>
      <c r="BD44" s="188">
        <f>SUM(BD40:BD43)</f>
        <v>0</v>
      </c>
      <c r="BE44" s="188">
        <f>SUM(BE40:BE43)</f>
        <v>0</v>
      </c>
    </row>
    <row r="45" spans="1:104">
      <c r="A45" s="160" t="s">
        <v>72</v>
      </c>
      <c r="B45" s="161" t="s">
        <v>133</v>
      </c>
      <c r="C45" s="162" t="s">
        <v>134</v>
      </c>
      <c r="D45" s="163"/>
      <c r="E45" s="164"/>
      <c r="F45" s="164"/>
      <c r="G45" s="165"/>
      <c r="H45" s="166"/>
      <c r="I45" s="166"/>
      <c r="O45" s="167">
        <v>1</v>
      </c>
    </row>
    <row r="46" spans="1:104">
      <c r="A46" s="168">
        <v>13</v>
      </c>
      <c r="B46" s="169" t="s">
        <v>135</v>
      </c>
      <c r="C46" s="170" t="s">
        <v>136</v>
      </c>
      <c r="D46" s="171" t="s">
        <v>103</v>
      </c>
      <c r="E46" s="172">
        <v>56</v>
      </c>
      <c r="F46" s="172">
        <v>0</v>
      </c>
      <c r="G46" s="173">
        <f t="shared" ref="G46:G53" si="0">E46*F46</f>
        <v>0</v>
      </c>
      <c r="O46" s="167">
        <v>2</v>
      </c>
      <c r="AA46" s="145">
        <v>1</v>
      </c>
      <c r="AB46" s="145">
        <v>1</v>
      </c>
      <c r="AC46" s="145">
        <v>1</v>
      </c>
      <c r="AZ46" s="145">
        <v>1</v>
      </c>
      <c r="BA46" s="145">
        <f t="shared" ref="BA46:BA53" si="1">IF(AZ46=1,G46,0)</f>
        <v>0</v>
      </c>
      <c r="BB46" s="145">
        <f t="shared" ref="BB46:BB53" si="2">IF(AZ46=2,G46,0)</f>
        <v>0</v>
      </c>
      <c r="BC46" s="145">
        <f t="shared" ref="BC46:BC53" si="3">IF(AZ46=3,G46,0)</f>
        <v>0</v>
      </c>
      <c r="BD46" s="145">
        <f t="shared" ref="BD46:BD53" si="4">IF(AZ46=4,G46,0)</f>
        <v>0</v>
      </c>
      <c r="BE46" s="145">
        <f t="shared" ref="BE46:BE53" si="5">IF(AZ46=5,G46,0)</f>
        <v>0</v>
      </c>
      <c r="CA46" s="174">
        <v>1</v>
      </c>
      <c r="CB46" s="174">
        <v>1</v>
      </c>
      <c r="CZ46" s="145">
        <v>0</v>
      </c>
    </row>
    <row r="47" spans="1:104">
      <c r="A47" s="168">
        <v>14</v>
      </c>
      <c r="B47" s="169" t="s">
        <v>137</v>
      </c>
      <c r="C47" s="170" t="s">
        <v>138</v>
      </c>
      <c r="D47" s="171" t="s">
        <v>103</v>
      </c>
      <c r="E47" s="172">
        <v>35</v>
      </c>
      <c r="F47" s="172">
        <v>0</v>
      </c>
      <c r="G47" s="173">
        <f t="shared" si="0"/>
        <v>0</v>
      </c>
      <c r="O47" s="167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 t="shared" si="1"/>
        <v>0</v>
      </c>
      <c r="BB47" s="145">
        <f t="shared" si="2"/>
        <v>0</v>
      </c>
      <c r="BC47" s="145">
        <f t="shared" si="3"/>
        <v>0</v>
      </c>
      <c r="BD47" s="145">
        <f t="shared" si="4"/>
        <v>0</v>
      </c>
      <c r="BE47" s="145">
        <f t="shared" si="5"/>
        <v>0</v>
      </c>
      <c r="CA47" s="174">
        <v>1</v>
      </c>
      <c r="CB47" s="174">
        <v>1</v>
      </c>
      <c r="CZ47" s="145">
        <v>1.0000000000000001E-5</v>
      </c>
    </row>
    <row r="48" spans="1:104">
      <c r="A48" s="168">
        <v>15</v>
      </c>
      <c r="B48" s="169" t="s">
        <v>139</v>
      </c>
      <c r="C48" s="170" t="s">
        <v>140</v>
      </c>
      <c r="D48" s="171" t="s">
        <v>124</v>
      </c>
      <c r="E48" s="172">
        <v>1</v>
      </c>
      <c r="F48" s="172">
        <v>0</v>
      </c>
      <c r="G48" s="173">
        <f t="shared" si="0"/>
        <v>0</v>
      </c>
      <c r="O48" s="167">
        <v>2</v>
      </c>
      <c r="AA48" s="145">
        <v>1</v>
      </c>
      <c r="AB48" s="145">
        <v>1</v>
      </c>
      <c r="AC48" s="145">
        <v>1</v>
      </c>
      <c r="AZ48" s="145">
        <v>1</v>
      </c>
      <c r="BA48" s="145">
        <f t="shared" si="1"/>
        <v>0</v>
      </c>
      <c r="BB48" s="145">
        <f t="shared" si="2"/>
        <v>0</v>
      </c>
      <c r="BC48" s="145">
        <f t="shared" si="3"/>
        <v>0</v>
      </c>
      <c r="BD48" s="145">
        <f t="shared" si="4"/>
        <v>0</v>
      </c>
      <c r="BE48" s="145">
        <f t="shared" si="5"/>
        <v>0</v>
      </c>
      <c r="CA48" s="174">
        <v>1</v>
      </c>
      <c r="CB48" s="174">
        <v>1</v>
      </c>
      <c r="CZ48" s="145">
        <v>0</v>
      </c>
    </row>
    <row r="49" spans="1:104">
      <c r="A49" s="168">
        <v>16</v>
      </c>
      <c r="B49" s="169" t="s">
        <v>141</v>
      </c>
      <c r="C49" s="170" t="s">
        <v>142</v>
      </c>
      <c r="D49" s="171" t="s">
        <v>103</v>
      </c>
      <c r="E49" s="172">
        <v>15</v>
      </c>
      <c r="F49" s="172">
        <v>0</v>
      </c>
      <c r="G49" s="173">
        <f t="shared" si="0"/>
        <v>0</v>
      </c>
      <c r="O49" s="167">
        <v>2</v>
      </c>
      <c r="AA49" s="145">
        <v>1</v>
      </c>
      <c r="AB49" s="145">
        <v>1</v>
      </c>
      <c r="AC49" s="145">
        <v>1</v>
      </c>
      <c r="AZ49" s="145">
        <v>1</v>
      </c>
      <c r="BA49" s="145">
        <f t="shared" si="1"/>
        <v>0</v>
      </c>
      <c r="BB49" s="145">
        <f t="shared" si="2"/>
        <v>0</v>
      </c>
      <c r="BC49" s="145">
        <f t="shared" si="3"/>
        <v>0</v>
      </c>
      <c r="BD49" s="145">
        <f t="shared" si="4"/>
        <v>0</v>
      </c>
      <c r="BE49" s="145">
        <f t="shared" si="5"/>
        <v>0</v>
      </c>
      <c r="CA49" s="174">
        <v>1</v>
      </c>
      <c r="CB49" s="174">
        <v>1</v>
      </c>
      <c r="CZ49" s="145">
        <v>0</v>
      </c>
    </row>
    <row r="50" spans="1:104">
      <c r="A50" s="168">
        <v>17</v>
      </c>
      <c r="B50" s="169" t="s">
        <v>143</v>
      </c>
      <c r="C50" s="170" t="s">
        <v>144</v>
      </c>
      <c r="D50" s="171" t="s">
        <v>103</v>
      </c>
      <c r="E50" s="172">
        <v>15</v>
      </c>
      <c r="F50" s="172">
        <v>0</v>
      </c>
      <c r="G50" s="173">
        <f t="shared" si="0"/>
        <v>0</v>
      </c>
      <c r="O50" s="167">
        <v>2</v>
      </c>
      <c r="AA50" s="145">
        <v>3</v>
      </c>
      <c r="AB50" s="145">
        <v>1</v>
      </c>
      <c r="AC50" s="145">
        <v>28314147</v>
      </c>
      <c r="AZ50" s="145">
        <v>1</v>
      </c>
      <c r="BA50" s="145">
        <f t="shared" si="1"/>
        <v>0</v>
      </c>
      <c r="BB50" s="145">
        <f t="shared" si="2"/>
        <v>0</v>
      </c>
      <c r="BC50" s="145">
        <f t="shared" si="3"/>
        <v>0</v>
      </c>
      <c r="BD50" s="145">
        <f t="shared" si="4"/>
        <v>0</v>
      </c>
      <c r="BE50" s="145">
        <f t="shared" si="5"/>
        <v>0</v>
      </c>
      <c r="CA50" s="174">
        <v>3</v>
      </c>
      <c r="CB50" s="174">
        <v>1</v>
      </c>
      <c r="CZ50" s="145">
        <v>0</v>
      </c>
    </row>
    <row r="51" spans="1:104">
      <c r="A51" s="168">
        <v>18</v>
      </c>
      <c r="B51" s="169" t="s">
        <v>145</v>
      </c>
      <c r="C51" s="170" t="s">
        <v>146</v>
      </c>
      <c r="D51" s="171" t="s">
        <v>124</v>
      </c>
      <c r="E51" s="172">
        <v>9</v>
      </c>
      <c r="F51" s="172">
        <v>0</v>
      </c>
      <c r="G51" s="173">
        <f t="shared" si="0"/>
        <v>0</v>
      </c>
      <c r="O51" s="167">
        <v>2</v>
      </c>
      <c r="AA51" s="145">
        <v>3</v>
      </c>
      <c r="AB51" s="145">
        <v>1</v>
      </c>
      <c r="AC51" s="145" t="s">
        <v>145</v>
      </c>
      <c r="AZ51" s="145">
        <v>1</v>
      </c>
      <c r="BA51" s="145">
        <f t="shared" si="1"/>
        <v>0</v>
      </c>
      <c r="BB51" s="145">
        <f t="shared" si="2"/>
        <v>0</v>
      </c>
      <c r="BC51" s="145">
        <f t="shared" si="3"/>
        <v>0</v>
      </c>
      <c r="BD51" s="145">
        <f t="shared" si="4"/>
        <v>0</v>
      </c>
      <c r="BE51" s="145">
        <f t="shared" si="5"/>
        <v>0</v>
      </c>
      <c r="CA51" s="174">
        <v>3</v>
      </c>
      <c r="CB51" s="174">
        <v>1</v>
      </c>
      <c r="CZ51" s="145">
        <v>4.4000000000000003E-3</v>
      </c>
    </row>
    <row r="52" spans="1:104">
      <c r="A52" s="168">
        <v>19</v>
      </c>
      <c r="B52" s="169" t="s">
        <v>147</v>
      </c>
      <c r="C52" s="170" t="s">
        <v>148</v>
      </c>
      <c r="D52" s="171" t="s">
        <v>124</v>
      </c>
      <c r="E52" s="172">
        <v>26</v>
      </c>
      <c r="F52" s="172">
        <v>0</v>
      </c>
      <c r="G52" s="173">
        <f t="shared" si="0"/>
        <v>0</v>
      </c>
      <c r="O52" s="167">
        <v>2</v>
      </c>
      <c r="AA52" s="145">
        <v>3</v>
      </c>
      <c r="AB52" s="145">
        <v>1</v>
      </c>
      <c r="AC52" s="145" t="s">
        <v>147</v>
      </c>
      <c r="AZ52" s="145">
        <v>1</v>
      </c>
      <c r="BA52" s="145">
        <f t="shared" si="1"/>
        <v>0</v>
      </c>
      <c r="BB52" s="145">
        <f t="shared" si="2"/>
        <v>0</v>
      </c>
      <c r="BC52" s="145">
        <f t="shared" si="3"/>
        <v>0</v>
      </c>
      <c r="BD52" s="145">
        <f t="shared" si="4"/>
        <v>0</v>
      </c>
      <c r="BE52" s="145">
        <f t="shared" si="5"/>
        <v>0</v>
      </c>
      <c r="CA52" s="174">
        <v>3</v>
      </c>
      <c r="CB52" s="174">
        <v>1</v>
      </c>
      <c r="CZ52" s="145">
        <v>6.4999999999999997E-3</v>
      </c>
    </row>
    <row r="53" spans="1:104" ht="22.5">
      <c r="A53" s="168">
        <v>20</v>
      </c>
      <c r="B53" s="169" t="s">
        <v>149</v>
      </c>
      <c r="C53" s="170" t="s">
        <v>150</v>
      </c>
      <c r="D53" s="171" t="s">
        <v>103</v>
      </c>
      <c r="E53" s="172">
        <v>14.4</v>
      </c>
      <c r="F53" s="172">
        <v>0</v>
      </c>
      <c r="G53" s="173">
        <f t="shared" si="0"/>
        <v>0</v>
      </c>
      <c r="O53" s="167">
        <v>2</v>
      </c>
      <c r="AA53" s="145">
        <v>3</v>
      </c>
      <c r="AB53" s="145">
        <v>1</v>
      </c>
      <c r="AC53" s="145">
        <v>286135194</v>
      </c>
      <c r="AZ53" s="145">
        <v>1</v>
      </c>
      <c r="BA53" s="145">
        <f t="shared" si="1"/>
        <v>0</v>
      </c>
      <c r="BB53" s="145">
        <f t="shared" si="2"/>
        <v>0</v>
      </c>
      <c r="BC53" s="145">
        <f t="shared" si="3"/>
        <v>0</v>
      </c>
      <c r="BD53" s="145">
        <f t="shared" si="4"/>
        <v>0</v>
      </c>
      <c r="BE53" s="145">
        <f t="shared" si="5"/>
        <v>0</v>
      </c>
      <c r="CA53" s="174">
        <v>3</v>
      </c>
      <c r="CB53" s="174">
        <v>1</v>
      </c>
      <c r="CZ53" s="145">
        <v>4.8000000000000001E-4</v>
      </c>
    </row>
    <row r="54" spans="1:104">
      <c r="A54" s="175"/>
      <c r="B54" s="177"/>
      <c r="C54" s="221" t="s">
        <v>151</v>
      </c>
      <c r="D54" s="222"/>
      <c r="E54" s="178">
        <v>14.4</v>
      </c>
      <c r="F54" s="179"/>
      <c r="G54" s="180"/>
      <c r="M54" s="176" t="s">
        <v>151</v>
      </c>
      <c r="O54" s="167"/>
    </row>
    <row r="55" spans="1:104">
      <c r="A55" s="168">
        <v>21</v>
      </c>
      <c r="B55" s="169" t="s">
        <v>152</v>
      </c>
      <c r="C55" s="170" t="s">
        <v>153</v>
      </c>
      <c r="D55" s="171" t="s">
        <v>124</v>
      </c>
      <c r="E55" s="172">
        <v>2</v>
      </c>
      <c r="F55" s="172">
        <v>0</v>
      </c>
      <c r="G55" s="173">
        <f t="shared" ref="G55:G63" si="6">E55*F55</f>
        <v>0</v>
      </c>
      <c r="O55" s="167">
        <v>2</v>
      </c>
      <c r="AA55" s="145">
        <v>3</v>
      </c>
      <c r="AB55" s="145">
        <v>1</v>
      </c>
      <c r="AC55" s="145">
        <v>28650844</v>
      </c>
      <c r="AZ55" s="145">
        <v>1</v>
      </c>
      <c r="BA55" s="145">
        <f t="shared" ref="BA55:BA63" si="7">IF(AZ55=1,G55,0)</f>
        <v>0</v>
      </c>
      <c r="BB55" s="145">
        <f t="shared" ref="BB55:BB63" si="8">IF(AZ55=2,G55,0)</f>
        <v>0</v>
      </c>
      <c r="BC55" s="145">
        <f t="shared" ref="BC55:BC63" si="9">IF(AZ55=3,G55,0)</f>
        <v>0</v>
      </c>
      <c r="BD55" s="145">
        <f t="shared" ref="BD55:BD63" si="10">IF(AZ55=4,G55,0)</f>
        <v>0</v>
      </c>
      <c r="BE55" s="145">
        <f t="shared" ref="BE55:BE63" si="11">IF(AZ55=5,G55,0)</f>
        <v>0</v>
      </c>
      <c r="CA55" s="174">
        <v>3</v>
      </c>
      <c r="CB55" s="174">
        <v>1</v>
      </c>
      <c r="CZ55" s="145">
        <v>1.2199999999999999E-3</v>
      </c>
    </row>
    <row r="56" spans="1:104">
      <c r="A56" s="168">
        <v>22</v>
      </c>
      <c r="B56" s="169" t="s">
        <v>154</v>
      </c>
      <c r="C56" s="170" t="s">
        <v>155</v>
      </c>
      <c r="D56" s="171" t="s">
        <v>124</v>
      </c>
      <c r="E56" s="172">
        <v>1</v>
      </c>
      <c r="F56" s="172">
        <v>0</v>
      </c>
      <c r="G56" s="173">
        <f t="shared" si="6"/>
        <v>0</v>
      </c>
      <c r="O56" s="167">
        <v>2</v>
      </c>
      <c r="AA56" s="145">
        <v>3</v>
      </c>
      <c r="AB56" s="145">
        <v>1</v>
      </c>
      <c r="AC56" s="145">
        <v>28651955</v>
      </c>
      <c r="AZ56" s="145">
        <v>1</v>
      </c>
      <c r="BA56" s="145">
        <f t="shared" si="7"/>
        <v>0</v>
      </c>
      <c r="BB56" s="145">
        <f t="shared" si="8"/>
        <v>0</v>
      </c>
      <c r="BC56" s="145">
        <f t="shared" si="9"/>
        <v>0</v>
      </c>
      <c r="BD56" s="145">
        <f t="shared" si="10"/>
        <v>0</v>
      </c>
      <c r="BE56" s="145">
        <f t="shared" si="11"/>
        <v>0</v>
      </c>
      <c r="CA56" s="174">
        <v>3</v>
      </c>
      <c r="CB56" s="174">
        <v>1</v>
      </c>
      <c r="CZ56" s="145">
        <v>0</v>
      </c>
    </row>
    <row r="57" spans="1:104">
      <c r="A57" s="168">
        <v>23</v>
      </c>
      <c r="B57" s="169" t="s">
        <v>156</v>
      </c>
      <c r="C57" s="170" t="s">
        <v>157</v>
      </c>
      <c r="D57" s="171" t="s">
        <v>124</v>
      </c>
      <c r="E57" s="172">
        <v>2</v>
      </c>
      <c r="F57" s="172">
        <v>0</v>
      </c>
      <c r="G57" s="173">
        <f t="shared" si="6"/>
        <v>0</v>
      </c>
      <c r="O57" s="167">
        <v>2</v>
      </c>
      <c r="AA57" s="145">
        <v>3</v>
      </c>
      <c r="AB57" s="145">
        <v>1</v>
      </c>
      <c r="AC57" s="145">
        <v>28651961</v>
      </c>
      <c r="AZ57" s="145">
        <v>1</v>
      </c>
      <c r="BA57" s="145">
        <f t="shared" si="7"/>
        <v>0</v>
      </c>
      <c r="BB57" s="145">
        <f t="shared" si="8"/>
        <v>0</v>
      </c>
      <c r="BC57" s="145">
        <f t="shared" si="9"/>
        <v>0</v>
      </c>
      <c r="BD57" s="145">
        <f t="shared" si="10"/>
        <v>0</v>
      </c>
      <c r="BE57" s="145">
        <f t="shared" si="11"/>
        <v>0</v>
      </c>
      <c r="CA57" s="174">
        <v>3</v>
      </c>
      <c r="CB57" s="174">
        <v>1</v>
      </c>
      <c r="CZ57" s="145">
        <v>0</v>
      </c>
    </row>
    <row r="58" spans="1:104">
      <c r="A58" s="168">
        <v>24</v>
      </c>
      <c r="B58" s="169" t="s">
        <v>158</v>
      </c>
      <c r="C58" s="170" t="s">
        <v>159</v>
      </c>
      <c r="D58" s="171" t="s">
        <v>124</v>
      </c>
      <c r="E58" s="172">
        <v>1</v>
      </c>
      <c r="F58" s="172">
        <v>0</v>
      </c>
      <c r="G58" s="173">
        <f t="shared" si="6"/>
        <v>0</v>
      </c>
      <c r="O58" s="167">
        <v>2</v>
      </c>
      <c r="AA58" s="145">
        <v>3</v>
      </c>
      <c r="AB58" s="145">
        <v>1</v>
      </c>
      <c r="AC58" s="145">
        <v>28651974</v>
      </c>
      <c r="AZ58" s="145">
        <v>1</v>
      </c>
      <c r="BA58" s="145">
        <f t="shared" si="7"/>
        <v>0</v>
      </c>
      <c r="BB58" s="145">
        <f t="shared" si="8"/>
        <v>0</v>
      </c>
      <c r="BC58" s="145">
        <f t="shared" si="9"/>
        <v>0</v>
      </c>
      <c r="BD58" s="145">
        <f t="shared" si="10"/>
        <v>0</v>
      </c>
      <c r="BE58" s="145">
        <f t="shared" si="11"/>
        <v>0</v>
      </c>
      <c r="CA58" s="174">
        <v>3</v>
      </c>
      <c r="CB58" s="174">
        <v>1</v>
      </c>
      <c r="CZ58" s="145">
        <v>0</v>
      </c>
    </row>
    <row r="59" spans="1:104">
      <c r="A59" s="168">
        <v>25</v>
      </c>
      <c r="B59" s="169" t="s">
        <v>158</v>
      </c>
      <c r="C59" s="170" t="s">
        <v>159</v>
      </c>
      <c r="D59" s="171" t="s">
        <v>124</v>
      </c>
      <c r="E59" s="172">
        <v>1</v>
      </c>
      <c r="F59" s="172">
        <v>0</v>
      </c>
      <c r="G59" s="173">
        <f t="shared" si="6"/>
        <v>0</v>
      </c>
      <c r="O59" s="167">
        <v>2</v>
      </c>
      <c r="AA59" s="145">
        <v>3</v>
      </c>
      <c r="AB59" s="145">
        <v>1</v>
      </c>
      <c r="AC59" s="145">
        <v>28651974</v>
      </c>
      <c r="AZ59" s="145">
        <v>1</v>
      </c>
      <c r="BA59" s="145">
        <f t="shared" si="7"/>
        <v>0</v>
      </c>
      <c r="BB59" s="145">
        <f t="shared" si="8"/>
        <v>0</v>
      </c>
      <c r="BC59" s="145">
        <f t="shared" si="9"/>
        <v>0</v>
      </c>
      <c r="BD59" s="145">
        <f t="shared" si="10"/>
        <v>0</v>
      </c>
      <c r="BE59" s="145">
        <f t="shared" si="11"/>
        <v>0</v>
      </c>
      <c r="CA59" s="174">
        <v>3</v>
      </c>
      <c r="CB59" s="174">
        <v>1</v>
      </c>
      <c r="CZ59" s="145">
        <v>0</v>
      </c>
    </row>
    <row r="60" spans="1:104">
      <c r="A60" s="168">
        <v>26</v>
      </c>
      <c r="B60" s="169" t="s">
        <v>160</v>
      </c>
      <c r="C60" s="170" t="s">
        <v>161</v>
      </c>
      <c r="D60" s="171" t="s">
        <v>124</v>
      </c>
      <c r="E60" s="172">
        <v>1</v>
      </c>
      <c r="F60" s="172">
        <v>0</v>
      </c>
      <c r="G60" s="173">
        <f t="shared" si="6"/>
        <v>0</v>
      </c>
      <c r="O60" s="167">
        <v>2</v>
      </c>
      <c r="AA60" s="145">
        <v>3</v>
      </c>
      <c r="AB60" s="145">
        <v>1</v>
      </c>
      <c r="AC60" s="145">
        <v>28697108</v>
      </c>
      <c r="AZ60" s="145">
        <v>1</v>
      </c>
      <c r="BA60" s="145">
        <f t="shared" si="7"/>
        <v>0</v>
      </c>
      <c r="BB60" s="145">
        <f t="shared" si="8"/>
        <v>0</v>
      </c>
      <c r="BC60" s="145">
        <f t="shared" si="9"/>
        <v>0</v>
      </c>
      <c r="BD60" s="145">
        <f t="shared" si="10"/>
        <v>0</v>
      </c>
      <c r="BE60" s="145">
        <f t="shared" si="11"/>
        <v>0</v>
      </c>
      <c r="CA60" s="174">
        <v>3</v>
      </c>
      <c r="CB60" s="174">
        <v>1</v>
      </c>
      <c r="CZ60" s="145">
        <v>5.4299999999999999E-3</v>
      </c>
    </row>
    <row r="61" spans="1:104">
      <c r="A61" s="168">
        <v>27</v>
      </c>
      <c r="B61" s="169" t="s">
        <v>162</v>
      </c>
      <c r="C61" s="170" t="s">
        <v>163</v>
      </c>
      <c r="D61" s="171" t="s">
        <v>124</v>
      </c>
      <c r="E61" s="172">
        <v>1</v>
      </c>
      <c r="F61" s="172">
        <v>0</v>
      </c>
      <c r="G61" s="173">
        <f t="shared" si="6"/>
        <v>0</v>
      </c>
      <c r="O61" s="167">
        <v>2</v>
      </c>
      <c r="AA61" s="145">
        <v>3</v>
      </c>
      <c r="AB61" s="145">
        <v>1</v>
      </c>
      <c r="AC61" s="145">
        <v>286971402</v>
      </c>
      <c r="AZ61" s="145">
        <v>1</v>
      </c>
      <c r="BA61" s="145">
        <f t="shared" si="7"/>
        <v>0</v>
      </c>
      <c r="BB61" s="145">
        <f t="shared" si="8"/>
        <v>0</v>
      </c>
      <c r="BC61" s="145">
        <f t="shared" si="9"/>
        <v>0</v>
      </c>
      <c r="BD61" s="145">
        <f t="shared" si="10"/>
        <v>0</v>
      </c>
      <c r="BE61" s="145">
        <f t="shared" si="11"/>
        <v>0</v>
      </c>
      <c r="CA61" s="174">
        <v>3</v>
      </c>
      <c r="CB61" s="174">
        <v>1</v>
      </c>
      <c r="CZ61" s="145">
        <v>1.2E-2</v>
      </c>
    </row>
    <row r="62" spans="1:104">
      <c r="A62" s="168">
        <v>28</v>
      </c>
      <c r="B62" s="169" t="s">
        <v>164</v>
      </c>
      <c r="C62" s="170" t="s">
        <v>165</v>
      </c>
      <c r="D62" s="171" t="s">
        <v>124</v>
      </c>
      <c r="E62" s="172">
        <v>1</v>
      </c>
      <c r="F62" s="172">
        <v>0</v>
      </c>
      <c r="G62" s="173">
        <f t="shared" si="6"/>
        <v>0</v>
      </c>
      <c r="O62" s="167">
        <v>2</v>
      </c>
      <c r="AA62" s="145">
        <v>3</v>
      </c>
      <c r="AB62" s="145">
        <v>1</v>
      </c>
      <c r="AC62" s="145">
        <v>2869741</v>
      </c>
      <c r="AZ62" s="145">
        <v>1</v>
      </c>
      <c r="BA62" s="145">
        <f t="shared" si="7"/>
        <v>0</v>
      </c>
      <c r="BB62" s="145">
        <f t="shared" si="8"/>
        <v>0</v>
      </c>
      <c r="BC62" s="145">
        <f t="shared" si="9"/>
        <v>0</v>
      </c>
      <c r="BD62" s="145">
        <f t="shared" si="10"/>
        <v>0</v>
      </c>
      <c r="BE62" s="145">
        <f t="shared" si="11"/>
        <v>0</v>
      </c>
      <c r="CA62" s="174">
        <v>3</v>
      </c>
      <c r="CB62" s="174">
        <v>1</v>
      </c>
      <c r="CZ62" s="145">
        <v>4.4999999999999997E-3</v>
      </c>
    </row>
    <row r="63" spans="1:104">
      <c r="A63" s="168">
        <v>29</v>
      </c>
      <c r="B63" s="169" t="s">
        <v>166</v>
      </c>
      <c r="C63" s="170" t="s">
        <v>167</v>
      </c>
      <c r="D63" s="171" t="s">
        <v>103</v>
      </c>
      <c r="E63" s="172">
        <v>15</v>
      </c>
      <c r="F63" s="172">
        <v>0</v>
      </c>
      <c r="G63" s="173">
        <f t="shared" si="6"/>
        <v>0</v>
      </c>
      <c r="O63" s="167">
        <v>2</v>
      </c>
      <c r="AA63" s="145">
        <v>3</v>
      </c>
      <c r="AB63" s="145">
        <v>1</v>
      </c>
      <c r="AC63" s="145">
        <v>34140863</v>
      </c>
      <c r="AZ63" s="145">
        <v>1</v>
      </c>
      <c r="BA63" s="145">
        <f t="shared" si="7"/>
        <v>0</v>
      </c>
      <c r="BB63" s="145">
        <f t="shared" si="8"/>
        <v>0</v>
      </c>
      <c r="BC63" s="145">
        <f t="shared" si="9"/>
        <v>0</v>
      </c>
      <c r="BD63" s="145">
        <f t="shared" si="10"/>
        <v>0</v>
      </c>
      <c r="BE63" s="145">
        <f t="shared" si="11"/>
        <v>0</v>
      </c>
      <c r="CA63" s="174">
        <v>3</v>
      </c>
      <c r="CB63" s="174">
        <v>1</v>
      </c>
      <c r="CZ63" s="145">
        <v>2.0000000000000002E-5</v>
      </c>
    </row>
    <row r="64" spans="1:104">
      <c r="A64" s="181"/>
      <c r="B64" s="182" t="s">
        <v>75</v>
      </c>
      <c r="C64" s="183" t="str">
        <f>CONCATENATE(B45," ",C45)</f>
        <v>8 Trubní vedení</v>
      </c>
      <c r="D64" s="184"/>
      <c r="E64" s="185"/>
      <c r="F64" s="186"/>
      <c r="G64" s="187">
        <f>SUM(G45:G63)</f>
        <v>0</v>
      </c>
      <c r="O64" s="167">
        <v>4</v>
      </c>
      <c r="BA64" s="188">
        <f>SUM(BA45:BA63)</f>
        <v>0</v>
      </c>
      <c r="BB64" s="188">
        <f>SUM(BB45:BB63)</f>
        <v>0</v>
      </c>
      <c r="BC64" s="188">
        <f>SUM(BC45:BC63)</f>
        <v>0</v>
      </c>
      <c r="BD64" s="188">
        <f>SUM(BD45:BD63)</f>
        <v>0</v>
      </c>
      <c r="BE64" s="188">
        <f>SUM(BE45:BE63)</f>
        <v>0</v>
      </c>
    </row>
    <row r="65" spans="1:104">
      <c r="A65" s="160" t="s">
        <v>72</v>
      </c>
      <c r="B65" s="161" t="s">
        <v>168</v>
      </c>
      <c r="C65" s="162" t="s">
        <v>169</v>
      </c>
      <c r="D65" s="163"/>
      <c r="E65" s="164"/>
      <c r="F65" s="164"/>
      <c r="G65" s="165"/>
      <c r="H65" s="166"/>
      <c r="I65" s="166"/>
      <c r="O65" s="167">
        <v>1</v>
      </c>
    </row>
    <row r="66" spans="1:104">
      <c r="A66" s="168">
        <v>30</v>
      </c>
      <c r="B66" s="169" t="s">
        <v>170</v>
      </c>
      <c r="C66" s="170" t="s">
        <v>171</v>
      </c>
      <c r="D66" s="171" t="s">
        <v>83</v>
      </c>
      <c r="E66" s="172">
        <v>0.24</v>
      </c>
      <c r="F66" s="172">
        <v>0</v>
      </c>
      <c r="G66" s="173">
        <f>E66*F66</f>
        <v>0</v>
      </c>
      <c r="O66" s="167">
        <v>2</v>
      </c>
      <c r="AA66" s="145">
        <v>1</v>
      </c>
      <c r="AB66" s="145">
        <v>0</v>
      </c>
      <c r="AC66" s="145">
        <v>0</v>
      </c>
      <c r="AZ66" s="145">
        <v>1</v>
      </c>
      <c r="BA66" s="145">
        <f>IF(AZ66=1,G66,0)</f>
        <v>0</v>
      </c>
      <c r="BB66" s="145">
        <f>IF(AZ66=2,G66,0)</f>
        <v>0</v>
      </c>
      <c r="BC66" s="145">
        <f>IF(AZ66=3,G66,0)</f>
        <v>0</v>
      </c>
      <c r="BD66" s="145">
        <f>IF(AZ66=4,G66,0)</f>
        <v>0</v>
      </c>
      <c r="BE66" s="145">
        <f>IF(AZ66=5,G66,0)</f>
        <v>0</v>
      </c>
      <c r="CA66" s="174">
        <v>1</v>
      </c>
      <c r="CB66" s="174">
        <v>0</v>
      </c>
      <c r="CZ66" s="145">
        <v>0</v>
      </c>
    </row>
    <row r="67" spans="1:104">
      <c r="A67" s="175"/>
      <c r="B67" s="177"/>
      <c r="C67" s="221" t="s">
        <v>172</v>
      </c>
      <c r="D67" s="222"/>
      <c r="E67" s="178">
        <v>0.192</v>
      </c>
      <c r="F67" s="179"/>
      <c r="G67" s="180"/>
      <c r="M67" s="176" t="s">
        <v>172</v>
      </c>
      <c r="O67" s="167"/>
    </row>
    <row r="68" spans="1:104">
      <c r="A68" s="175"/>
      <c r="B68" s="177"/>
      <c r="C68" s="221" t="s">
        <v>173</v>
      </c>
      <c r="D68" s="222"/>
      <c r="E68" s="178">
        <v>4.8000000000000001E-2</v>
      </c>
      <c r="F68" s="179"/>
      <c r="G68" s="180"/>
      <c r="M68" s="176" t="s">
        <v>173</v>
      </c>
      <c r="O68" s="167"/>
    </row>
    <row r="69" spans="1:104" ht="22.5">
      <c r="A69" s="168">
        <v>31</v>
      </c>
      <c r="B69" s="169" t="s">
        <v>174</v>
      </c>
      <c r="C69" s="170" t="s">
        <v>175</v>
      </c>
      <c r="D69" s="171" t="s">
        <v>83</v>
      </c>
      <c r="E69" s="172">
        <v>1.5</v>
      </c>
      <c r="F69" s="172">
        <v>0</v>
      </c>
      <c r="G69" s="173">
        <f>E69*F69</f>
        <v>0</v>
      </c>
      <c r="O69" s="167">
        <v>2</v>
      </c>
      <c r="AA69" s="145">
        <v>1</v>
      </c>
      <c r="AB69" s="145">
        <v>1</v>
      </c>
      <c r="AC69" s="145">
        <v>1</v>
      </c>
      <c r="AZ69" s="145">
        <v>1</v>
      </c>
      <c r="BA69" s="145">
        <f>IF(AZ69=1,G69,0)</f>
        <v>0</v>
      </c>
      <c r="BB69" s="145">
        <f>IF(AZ69=2,G69,0)</f>
        <v>0</v>
      </c>
      <c r="BC69" s="145">
        <f>IF(AZ69=3,G69,0)</f>
        <v>0</v>
      </c>
      <c r="BD69" s="145">
        <f>IF(AZ69=4,G69,0)</f>
        <v>0</v>
      </c>
      <c r="BE69" s="145">
        <f>IF(AZ69=5,G69,0)</f>
        <v>0</v>
      </c>
      <c r="CA69" s="174">
        <v>1</v>
      </c>
      <c r="CB69" s="174">
        <v>1</v>
      </c>
      <c r="CZ69" s="145">
        <v>0</v>
      </c>
    </row>
    <row r="70" spans="1:104">
      <c r="A70" s="175"/>
      <c r="B70" s="177"/>
      <c r="C70" s="221" t="s">
        <v>176</v>
      </c>
      <c r="D70" s="222"/>
      <c r="E70" s="178">
        <v>0.96</v>
      </c>
      <c r="F70" s="179"/>
      <c r="G70" s="180"/>
      <c r="M70" s="176" t="s">
        <v>176</v>
      </c>
      <c r="O70" s="167"/>
    </row>
    <row r="71" spans="1:104">
      <c r="A71" s="175"/>
      <c r="B71" s="177"/>
      <c r="C71" s="221" t="s">
        <v>177</v>
      </c>
      <c r="D71" s="222"/>
      <c r="E71" s="178">
        <v>0.54</v>
      </c>
      <c r="F71" s="179"/>
      <c r="G71" s="180"/>
      <c r="M71" s="176" t="s">
        <v>177</v>
      </c>
      <c r="O71" s="167"/>
    </row>
    <row r="72" spans="1:104">
      <c r="A72" s="181"/>
      <c r="B72" s="182" t="s">
        <v>75</v>
      </c>
      <c r="C72" s="183" t="str">
        <f>CONCATENATE(B65," ",C65)</f>
        <v>96 Bourání konstrukcí</v>
      </c>
      <c r="D72" s="184"/>
      <c r="E72" s="185"/>
      <c r="F72" s="186"/>
      <c r="G72" s="187">
        <f>SUM(G65:G71)</f>
        <v>0</v>
      </c>
      <c r="O72" s="167">
        <v>4</v>
      </c>
      <c r="BA72" s="188">
        <f>SUM(BA65:BA71)</f>
        <v>0</v>
      </c>
      <c r="BB72" s="188">
        <f>SUM(BB65:BB71)</f>
        <v>0</v>
      </c>
      <c r="BC72" s="188">
        <f>SUM(BC65:BC71)</f>
        <v>0</v>
      </c>
      <c r="BD72" s="188">
        <f>SUM(BD65:BD71)</f>
        <v>0</v>
      </c>
      <c r="BE72" s="188">
        <f>SUM(BE65:BE71)</f>
        <v>0</v>
      </c>
    </row>
    <row r="73" spans="1:104">
      <c r="A73" s="160" t="s">
        <v>72</v>
      </c>
      <c r="B73" s="161" t="s">
        <v>178</v>
      </c>
      <c r="C73" s="162" t="s">
        <v>179</v>
      </c>
      <c r="D73" s="163"/>
      <c r="E73" s="164"/>
      <c r="F73" s="164"/>
      <c r="G73" s="165"/>
      <c r="H73" s="166"/>
      <c r="I73" s="166"/>
      <c r="O73" s="167">
        <v>1</v>
      </c>
    </row>
    <row r="74" spans="1:104">
      <c r="A74" s="168">
        <v>32</v>
      </c>
      <c r="B74" s="169" t="s">
        <v>180</v>
      </c>
      <c r="C74" s="170" t="s">
        <v>181</v>
      </c>
      <c r="D74" s="171" t="s">
        <v>124</v>
      </c>
      <c r="E74" s="172">
        <v>6</v>
      </c>
      <c r="F74" s="172">
        <v>0</v>
      </c>
      <c r="G74" s="173">
        <f>E74*F74</f>
        <v>0</v>
      </c>
      <c r="O74" s="167">
        <v>2</v>
      </c>
      <c r="AA74" s="145">
        <v>1</v>
      </c>
      <c r="AB74" s="145">
        <v>1</v>
      </c>
      <c r="AC74" s="145">
        <v>1</v>
      </c>
      <c r="AZ74" s="145">
        <v>1</v>
      </c>
      <c r="BA74" s="145">
        <f>IF(AZ74=1,G74,0)</f>
        <v>0</v>
      </c>
      <c r="BB74" s="145">
        <f>IF(AZ74=2,G74,0)</f>
        <v>0</v>
      </c>
      <c r="BC74" s="145">
        <f>IF(AZ74=3,G74,0)</f>
        <v>0</v>
      </c>
      <c r="BD74" s="145">
        <f>IF(AZ74=4,G74,0)</f>
        <v>0</v>
      </c>
      <c r="BE74" s="145">
        <f>IF(AZ74=5,G74,0)</f>
        <v>0</v>
      </c>
      <c r="CA74" s="174">
        <v>1</v>
      </c>
      <c r="CB74" s="174">
        <v>1</v>
      </c>
      <c r="CZ74" s="145">
        <v>3.4000000000000002E-4</v>
      </c>
    </row>
    <row r="75" spans="1:104">
      <c r="A75" s="168">
        <v>33</v>
      </c>
      <c r="B75" s="169" t="s">
        <v>182</v>
      </c>
      <c r="C75" s="170" t="s">
        <v>183</v>
      </c>
      <c r="D75" s="171" t="s">
        <v>103</v>
      </c>
      <c r="E75" s="172">
        <v>12</v>
      </c>
      <c r="F75" s="172">
        <v>0</v>
      </c>
      <c r="G75" s="173">
        <f>E75*F75</f>
        <v>0</v>
      </c>
      <c r="O75" s="167">
        <v>2</v>
      </c>
      <c r="AA75" s="145">
        <v>1</v>
      </c>
      <c r="AB75" s="145">
        <v>1</v>
      </c>
      <c r="AC75" s="145">
        <v>1</v>
      </c>
      <c r="AZ75" s="145">
        <v>1</v>
      </c>
      <c r="BA75" s="145">
        <f>IF(AZ75=1,G75,0)</f>
        <v>0</v>
      </c>
      <c r="BB75" s="145">
        <f>IF(AZ75=2,G75,0)</f>
        <v>0</v>
      </c>
      <c r="BC75" s="145">
        <f>IF(AZ75=3,G75,0)</f>
        <v>0</v>
      </c>
      <c r="BD75" s="145">
        <f>IF(AZ75=4,G75,0)</f>
        <v>0</v>
      </c>
      <c r="BE75" s="145">
        <f>IF(AZ75=5,G75,0)</f>
        <v>0</v>
      </c>
      <c r="CA75" s="174">
        <v>1</v>
      </c>
      <c r="CB75" s="174">
        <v>1</v>
      </c>
      <c r="CZ75" s="145">
        <v>4.8999999999999998E-4</v>
      </c>
    </row>
    <row r="76" spans="1:104">
      <c r="A76" s="181"/>
      <c r="B76" s="182" t="s">
        <v>75</v>
      </c>
      <c r="C76" s="183" t="str">
        <f>CONCATENATE(B73," ",C73)</f>
        <v>97 Prorážení otvorů</v>
      </c>
      <c r="D76" s="184"/>
      <c r="E76" s="185"/>
      <c r="F76" s="186"/>
      <c r="G76" s="187">
        <f>SUM(G73:G75)</f>
        <v>0</v>
      </c>
      <c r="O76" s="167">
        <v>4</v>
      </c>
      <c r="BA76" s="188">
        <f>SUM(BA73:BA75)</f>
        <v>0</v>
      </c>
      <c r="BB76" s="188">
        <f>SUM(BB73:BB75)</f>
        <v>0</v>
      </c>
      <c r="BC76" s="188">
        <f>SUM(BC73:BC75)</f>
        <v>0</v>
      </c>
      <c r="BD76" s="188">
        <f>SUM(BD73:BD75)</f>
        <v>0</v>
      </c>
      <c r="BE76" s="188">
        <f>SUM(BE73:BE75)</f>
        <v>0</v>
      </c>
    </row>
    <row r="77" spans="1:104">
      <c r="A77" s="160" t="s">
        <v>72</v>
      </c>
      <c r="B77" s="161" t="s">
        <v>184</v>
      </c>
      <c r="C77" s="162" t="s">
        <v>185</v>
      </c>
      <c r="D77" s="163"/>
      <c r="E77" s="164"/>
      <c r="F77" s="164"/>
      <c r="G77" s="165"/>
      <c r="H77" s="166"/>
      <c r="I77" s="166"/>
      <c r="O77" s="167">
        <v>1</v>
      </c>
    </row>
    <row r="78" spans="1:104">
      <c r="A78" s="168">
        <v>34</v>
      </c>
      <c r="B78" s="169" t="s">
        <v>186</v>
      </c>
      <c r="C78" s="170" t="s">
        <v>187</v>
      </c>
      <c r="D78" s="171" t="s">
        <v>188</v>
      </c>
      <c r="E78" s="172">
        <v>71.328325599999999</v>
      </c>
      <c r="F78" s="172">
        <v>0</v>
      </c>
      <c r="G78" s="173">
        <f>E78*F78</f>
        <v>0</v>
      </c>
      <c r="O78" s="167">
        <v>2</v>
      </c>
      <c r="AA78" s="145">
        <v>7</v>
      </c>
      <c r="AB78" s="145">
        <v>1</v>
      </c>
      <c r="AC78" s="145">
        <v>2</v>
      </c>
      <c r="AZ78" s="145">
        <v>1</v>
      </c>
      <c r="BA78" s="145">
        <f>IF(AZ78=1,G78,0)</f>
        <v>0</v>
      </c>
      <c r="BB78" s="145">
        <f>IF(AZ78=2,G78,0)</f>
        <v>0</v>
      </c>
      <c r="BC78" s="145">
        <f>IF(AZ78=3,G78,0)</f>
        <v>0</v>
      </c>
      <c r="BD78" s="145">
        <f>IF(AZ78=4,G78,0)</f>
        <v>0</v>
      </c>
      <c r="BE78" s="145">
        <f>IF(AZ78=5,G78,0)</f>
        <v>0</v>
      </c>
      <c r="CA78" s="174">
        <v>7</v>
      </c>
      <c r="CB78" s="174">
        <v>1</v>
      </c>
      <c r="CZ78" s="145">
        <v>0</v>
      </c>
    </row>
    <row r="79" spans="1:104">
      <c r="A79" s="181"/>
      <c r="B79" s="182" t="s">
        <v>75</v>
      </c>
      <c r="C79" s="183" t="str">
        <f>CONCATENATE(B77," ",C77)</f>
        <v>99 Staveništní přesun hmot</v>
      </c>
      <c r="D79" s="184"/>
      <c r="E79" s="185"/>
      <c r="F79" s="186"/>
      <c r="G79" s="187">
        <f>SUM(G77:G78)</f>
        <v>0</v>
      </c>
      <c r="O79" s="167">
        <v>4</v>
      </c>
      <c r="BA79" s="188">
        <f>SUM(BA77:BA78)</f>
        <v>0</v>
      </c>
      <c r="BB79" s="188">
        <f>SUM(BB77:BB78)</f>
        <v>0</v>
      </c>
      <c r="BC79" s="188">
        <f>SUM(BC77:BC78)</f>
        <v>0</v>
      </c>
      <c r="BD79" s="188">
        <f>SUM(BD77:BD78)</f>
        <v>0</v>
      </c>
      <c r="BE79" s="188">
        <f>SUM(BE77:BE78)</f>
        <v>0</v>
      </c>
    </row>
    <row r="80" spans="1:104">
      <c r="A80" s="160" t="s">
        <v>72</v>
      </c>
      <c r="B80" s="161" t="s">
        <v>189</v>
      </c>
      <c r="C80" s="162" t="s">
        <v>190</v>
      </c>
      <c r="D80" s="163"/>
      <c r="E80" s="164"/>
      <c r="F80" s="164"/>
      <c r="G80" s="165"/>
      <c r="H80" s="166"/>
      <c r="I80" s="166"/>
      <c r="O80" s="167">
        <v>1</v>
      </c>
    </row>
    <row r="81" spans="1:104">
      <c r="A81" s="168">
        <v>35</v>
      </c>
      <c r="B81" s="169" t="s">
        <v>191</v>
      </c>
      <c r="C81" s="170" t="s">
        <v>192</v>
      </c>
      <c r="D81" s="171" t="s">
        <v>124</v>
      </c>
      <c r="E81" s="172">
        <v>1</v>
      </c>
      <c r="F81" s="172">
        <v>0</v>
      </c>
      <c r="G81" s="173">
        <f t="shared" ref="G81:G93" si="12">E81*F81</f>
        <v>0</v>
      </c>
      <c r="O81" s="167">
        <v>2</v>
      </c>
      <c r="AA81" s="145">
        <v>1</v>
      </c>
      <c r="AB81" s="145">
        <v>7</v>
      </c>
      <c r="AC81" s="145">
        <v>7</v>
      </c>
      <c r="AZ81" s="145">
        <v>2</v>
      </c>
      <c r="BA81" s="145">
        <f t="shared" ref="BA81:BA93" si="13">IF(AZ81=1,G81,0)</f>
        <v>0</v>
      </c>
      <c r="BB81" s="145">
        <f t="shared" ref="BB81:BB93" si="14">IF(AZ81=2,G81,0)</f>
        <v>0</v>
      </c>
      <c r="BC81" s="145">
        <f t="shared" ref="BC81:BC93" si="15">IF(AZ81=3,G81,0)</f>
        <v>0</v>
      </c>
      <c r="BD81" s="145">
        <f t="shared" ref="BD81:BD93" si="16">IF(AZ81=4,G81,0)</f>
        <v>0</v>
      </c>
      <c r="BE81" s="145">
        <f t="shared" ref="BE81:BE93" si="17">IF(AZ81=5,G81,0)</f>
        <v>0</v>
      </c>
      <c r="CA81" s="174">
        <v>1</v>
      </c>
      <c r="CB81" s="174">
        <v>7</v>
      </c>
      <c r="CZ81" s="145">
        <v>2.4029999999999999E-2</v>
      </c>
    </row>
    <row r="82" spans="1:104">
      <c r="A82" s="168">
        <v>36</v>
      </c>
      <c r="B82" s="169" t="s">
        <v>193</v>
      </c>
      <c r="C82" s="170" t="s">
        <v>194</v>
      </c>
      <c r="D82" s="171" t="s">
        <v>103</v>
      </c>
      <c r="E82" s="172">
        <v>5</v>
      </c>
      <c r="F82" s="172">
        <v>0</v>
      </c>
      <c r="G82" s="173">
        <f t="shared" si="12"/>
        <v>0</v>
      </c>
      <c r="O82" s="167">
        <v>2</v>
      </c>
      <c r="AA82" s="145">
        <v>1</v>
      </c>
      <c r="AB82" s="145">
        <v>0</v>
      </c>
      <c r="AC82" s="145">
        <v>0</v>
      </c>
      <c r="AZ82" s="145">
        <v>2</v>
      </c>
      <c r="BA82" s="145">
        <f t="shared" si="13"/>
        <v>0</v>
      </c>
      <c r="BB82" s="145">
        <f t="shared" si="14"/>
        <v>0</v>
      </c>
      <c r="BC82" s="145">
        <f t="shared" si="15"/>
        <v>0</v>
      </c>
      <c r="BD82" s="145">
        <f t="shared" si="16"/>
        <v>0</v>
      </c>
      <c r="BE82" s="145">
        <f t="shared" si="17"/>
        <v>0</v>
      </c>
      <c r="CA82" s="174">
        <v>1</v>
      </c>
      <c r="CB82" s="174">
        <v>0</v>
      </c>
      <c r="CZ82" s="145">
        <v>3.4000000000000002E-4</v>
      </c>
    </row>
    <row r="83" spans="1:104">
      <c r="A83" s="168">
        <v>37</v>
      </c>
      <c r="B83" s="169" t="s">
        <v>195</v>
      </c>
      <c r="C83" s="170" t="s">
        <v>196</v>
      </c>
      <c r="D83" s="171" t="s">
        <v>103</v>
      </c>
      <c r="E83" s="172">
        <v>4</v>
      </c>
      <c r="F83" s="172">
        <v>0</v>
      </c>
      <c r="G83" s="173">
        <f t="shared" si="12"/>
        <v>0</v>
      </c>
      <c r="O83" s="167">
        <v>2</v>
      </c>
      <c r="AA83" s="145">
        <v>1</v>
      </c>
      <c r="AB83" s="145">
        <v>7</v>
      </c>
      <c r="AC83" s="145">
        <v>7</v>
      </c>
      <c r="AZ83" s="145">
        <v>2</v>
      </c>
      <c r="BA83" s="145">
        <f t="shared" si="13"/>
        <v>0</v>
      </c>
      <c r="BB83" s="145">
        <f t="shared" si="14"/>
        <v>0</v>
      </c>
      <c r="BC83" s="145">
        <f t="shared" si="15"/>
        <v>0</v>
      </c>
      <c r="BD83" s="145">
        <f t="shared" si="16"/>
        <v>0</v>
      </c>
      <c r="BE83" s="145">
        <f t="shared" si="17"/>
        <v>0</v>
      </c>
      <c r="CA83" s="174">
        <v>1</v>
      </c>
      <c r="CB83" s="174">
        <v>7</v>
      </c>
      <c r="CZ83" s="145">
        <v>3.8000000000000002E-4</v>
      </c>
    </row>
    <row r="84" spans="1:104">
      <c r="A84" s="168">
        <v>38</v>
      </c>
      <c r="B84" s="169" t="s">
        <v>197</v>
      </c>
      <c r="C84" s="170" t="s">
        <v>198</v>
      </c>
      <c r="D84" s="171" t="s">
        <v>103</v>
      </c>
      <c r="E84" s="172">
        <v>2</v>
      </c>
      <c r="F84" s="172">
        <v>0</v>
      </c>
      <c r="G84" s="173">
        <f t="shared" si="12"/>
        <v>0</v>
      </c>
      <c r="O84" s="167">
        <v>2</v>
      </c>
      <c r="AA84" s="145">
        <v>1</v>
      </c>
      <c r="AB84" s="145">
        <v>7</v>
      </c>
      <c r="AC84" s="145">
        <v>7</v>
      </c>
      <c r="AZ84" s="145">
        <v>2</v>
      </c>
      <c r="BA84" s="145">
        <f t="shared" si="13"/>
        <v>0</v>
      </c>
      <c r="BB84" s="145">
        <f t="shared" si="14"/>
        <v>0</v>
      </c>
      <c r="BC84" s="145">
        <f t="shared" si="15"/>
        <v>0</v>
      </c>
      <c r="BD84" s="145">
        <f t="shared" si="16"/>
        <v>0</v>
      </c>
      <c r="BE84" s="145">
        <f t="shared" si="17"/>
        <v>0</v>
      </c>
      <c r="CA84" s="174">
        <v>1</v>
      </c>
      <c r="CB84" s="174">
        <v>7</v>
      </c>
      <c r="CZ84" s="145">
        <v>6.9999999999999999E-4</v>
      </c>
    </row>
    <row r="85" spans="1:104">
      <c r="A85" s="168">
        <v>39</v>
      </c>
      <c r="B85" s="169" t="s">
        <v>199</v>
      </c>
      <c r="C85" s="170" t="s">
        <v>200</v>
      </c>
      <c r="D85" s="171" t="s">
        <v>103</v>
      </c>
      <c r="E85" s="172">
        <v>5</v>
      </c>
      <c r="F85" s="172">
        <v>0</v>
      </c>
      <c r="G85" s="173">
        <f t="shared" si="12"/>
        <v>0</v>
      </c>
      <c r="O85" s="167">
        <v>2</v>
      </c>
      <c r="AA85" s="145">
        <v>1</v>
      </c>
      <c r="AB85" s="145">
        <v>7</v>
      </c>
      <c r="AC85" s="145">
        <v>7</v>
      </c>
      <c r="AZ85" s="145">
        <v>2</v>
      </c>
      <c r="BA85" s="145">
        <f t="shared" si="13"/>
        <v>0</v>
      </c>
      <c r="BB85" s="145">
        <f t="shared" si="14"/>
        <v>0</v>
      </c>
      <c r="BC85" s="145">
        <f t="shared" si="15"/>
        <v>0</v>
      </c>
      <c r="BD85" s="145">
        <f t="shared" si="16"/>
        <v>0</v>
      </c>
      <c r="BE85" s="145">
        <f t="shared" si="17"/>
        <v>0</v>
      </c>
      <c r="CA85" s="174">
        <v>1</v>
      </c>
      <c r="CB85" s="174">
        <v>7</v>
      </c>
      <c r="CZ85" s="145">
        <v>1.31E-3</v>
      </c>
    </row>
    <row r="86" spans="1:104">
      <c r="A86" s="168">
        <v>40</v>
      </c>
      <c r="B86" s="169" t="s">
        <v>201</v>
      </c>
      <c r="C86" s="170" t="s">
        <v>202</v>
      </c>
      <c r="D86" s="171" t="s">
        <v>103</v>
      </c>
      <c r="E86" s="172">
        <v>2</v>
      </c>
      <c r="F86" s="172">
        <v>0</v>
      </c>
      <c r="G86" s="173">
        <f t="shared" si="12"/>
        <v>0</v>
      </c>
      <c r="O86" s="167">
        <v>2</v>
      </c>
      <c r="AA86" s="145">
        <v>1</v>
      </c>
      <c r="AB86" s="145">
        <v>7</v>
      </c>
      <c r="AC86" s="145">
        <v>7</v>
      </c>
      <c r="AZ86" s="145">
        <v>2</v>
      </c>
      <c r="BA86" s="145">
        <f t="shared" si="13"/>
        <v>0</v>
      </c>
      <c r="BB86" s="145">
        <f t="shared" si="14"/>
        <v>0</v>
      </c>
      <c r="BC86" s="145">
        <f t="shared" si="15"/>
        <v>0</v>
      </c>
      <c r="BD86" s="145">
        <f t="shared" si="16"/>
        <v>0</v>
      </c>
      <c r="BE86" s="145">
        <f t="shared" si="17"/>
        <v>0</v>
      </c>
      <c r="CA86" s="174">
        <v>1</v>
      </c>
      <c r="CB86" s="174">
        <v>7</v>
      </c>
      <c r="CZ86" s="145">
        <v>2.5000000000000001E-3</v>
      </c>
    </row>
    <row r="87" spans="1:104">
      <c r="A87" s="168">
        <v>41</v>
      </c>
      <c r="B87" s="169" t="s">
        <v>203</v>
      </c>
      <c r="C87" s="170" t="s">
        <v>204</v>
      </c>
      <c r="D87" s="171" t="s">
        <v>103</v>
      </c>
      <c r="E87" s="172">
        <v>5</v>
      </c>
      <c r="F87" s="172">
        <v>0</v>
      </c>
      <c r="G87" s="173">
        <f t="shared" si="12"/>
        <v>0</v>
      </c>
      <c r="O87" s="167">
        <v>2</v>
      </c>
      <c r="AA87" s="145">
        <v>1</v>
      </c>
      <c r="AB87" s="145">
        <v>7</v>
      </c>
      <c r="AC87" s="145">
        <v>7</v>
      </c>
      <c r="AZ87" s="145">
        <v>2</v>
      </c>
      <c r="BA87" s="145">
        <f t="shared" si="13"/>
        <v>0</v>
      </c>
      <c r="BB87" s="145">
        <f t="shared" si="14"/>
        <v>0</v>
      </c>
      <c r="BC87" s="145">
        <f t="shared" si="15"/>
        <v>0</v>
      </c>
      <c r="BD87" s="145">
        <f t="shared" si="16"/>
        <v>0</v>
      </c>
      <c r="BE87" s="145">
        <f t="shared" si="17"/>
        <v>0</v>
      </c>
      <c r="CA87" s="174">
        <v>1</v>
      </c>
      <c r="CB87" s="174">
        <v>7</v>
      </c>
      <c r="CZ87" s="145">
        <v>4.0000000000000001E-3</v>
      </c>
    </row>
    <row r="88" spans="1:104">
      <c r="A88" s="168">
        <v>42</v>
      </c>
      <c r="B88" s="169" t="s">
        <v>205</v>
      </c>
      <c r="C88" s="170" t="s">
        <v>206</v>
      </c>
      <c r="D88" s="171" t="s">
        <v>124</v>
      </c>
      <c r="E88" s="172">
        <v>2</v>
      </c>
      <c r="F88" s="172">
        <v>0</v>
      </c>
      <c r="G88" s="173">
        <f t="shared" si="12"/>
        <v>0</v>
      </c>
      <c r="O88" s="167">
        <v>2</v>
      </c>
      <c r="AA88" s="145">
        <v>1</v>
      </c>
      <c r="AB88" s="145">
        <v>7</v>
      </c>
      <c r="AC88" s="145">
        <v>7</v>
      </c>
      <c r="AZ88" s="145">
        <v>2</v>
      </c>
      <c r="BA88" s="145">
        <f t="shared" si="13"/>
        <v>0</v>
      </c>
      <c r="BB88" s="145">
        <f t="shared" si="14"/>
        <v>0</v>
      </c>
      <c r="BC88" s="145">
        <f t="shared" si="15"/>
        <v>0</v>
      </c>
      <c r="BD88" s="145">
        <f t="shared" si="16"/>
        <v>0</v>
      </c>
      <c r="BE88" s="145">
        <f t="shared" si="17"/>
        <v>0</v>
      </c>
      <c r="CA88" s="174">
        <v>1</v>
      </c>
      <c r="CB88" s="174">
        <v>7</v>
      </c>
      <c r="CZ88" s="145">
        <v>0</v>
      </c>
    </row>
    <row r="89" spans="1:104">
      <c r="A89" s="168">
        <v>43</v>
      </c>
      <c r="B89" s="169" t="s">
        <v>207</v>
      </c>
      <c r="C89" s="170" t="s">
        <v>208</v>
      </c>
      <c r="D89" s="171" t="s">
        <v>124</v>
      </c>
      <c r="E89" s="172">
        <v>1</v>
      </c>
      <c r="F89" s="172">
        <v>0</v>
      </c>
      <c r="G89" s="173">
        <f t="shared" si="12"/>
        <v>0</v>
      </c>
      <c r="O89" s="167">
        <v>2</v>
      </c>
      <c r="AA89" s="145">
        <v>1</v>
      </c>
      <c r="AB89" s="145">
        <v>7</v>
      </c>
      <c r="AC89" s="145">
        <v>7</v>
      </c>
      <c r="AZ89" s="145">
        <v>2</v>
      </c>
      <c r="BA89" s="145">
        <f t="shared" si="13"/>
        <v>0</v>
      </c>
      <c r="BB89" s="145">
        <f t="shared" si="14"/>
        <v>0</v>
      </c>
      <c r="BC89" s="145">
        <f t="shared" si="15"/>
        <v>0</v>
      </c>
      <c r="BD89" s="145">
        <f t="shared" si="16"/>
        <v>0</v>
      </c>
      <c r="BE89" s="145">
        <f t="shared" si="17"/>
        <v>0</v>
      </c>
      <c r="CA89" s="174">
        <v>1</v>
      </c>
      <c r="CB89" s="174">
        <v>7</v>
      </c>
      <c r="CZ89" s="145">
        <v>0</v>
      </c>
    </row>
    <row r="90" spans="1:104">
      <c r="A90" s="168">
        <v>44</v>
      </c>
      <c r="B90" s="169" t="s">
        <v>209</v>
      </c>
      <c r="C90" s="170" t="s">
        <v>210</v>
      </c>
      <c r="D90" s="171" t="s">
        <v>124</v>
      </c>
      <c r="E90" s="172">
        <v>1</v>
      </c>
      <c r="F90" s="172">
        <v>0</v>
      </c>
      <c r="G90" s="173">
        <f t="shared" si="12"/>
        <v>0</v>
      </c>
      <c r="O90" s="167">
        <v>2</v>
      </c>
      <c r="AA90" s="145">
        <v>1</v>
      </c>
      <c r="AB90" s="145">
        <v>7</v>
      </c>
      <c r="AC90" s="145">
        <v>7</v>
      </c>
      <c r="AZ90" s="145">
        <v>2</v>
      </c>
      <c r="BA90" s="145">
        <f t="shared" si="13"/>
        <v>0</v>
      </c>
      <c r="BB90" s="145">
        <f t="shared" si="14"/>
        <v>0</v>
      </c>
      <c r="BC90" s="145">
        <f t="shared" si="15"/>
        <v>0</v>
      </c>
      <c r="BD90" s="145">
        <f t="shared" si="16"/>
        <v>0</v>
      </c>
      <c r="BE90" s="145">
        <f t="shared" si="17"/>
        <v>0</v>
      </c>
      <c r="CA90" s="174">
        <v>1</v>
      </c>
      <c r="CB90" s="174">
        <v>7</v>
      </c>
      <c r="CZ90" s="145">
        <v>1.1800000000000001E-3</v>
      </c>
    </row>
    <row r="91" spans="1:104" ht="22.5">
      <c r="A91" s="168">
        <v>45</v>
      </c>
      <c r="B91" s="169" t="s">
        <v>211</v>
      </c>
      <c r="C91" s="170" t="s">
        <v>212</v>
      </c>
      <c r="D91" s="171" t="s">
        <v>124</v>
      </c>
      <c r="E91" s="172">
        <v>1</v>
      </c>
      <c r="F91" s="172">
        <v>0</v>
      </c>
      <c r="G91" s="173">
        <f t="shared" si="12"/>
        <v>0</v>
      </c>
      <c r="O91" s="167">
        <v>2</v>
      </c>
      <c r="AA91" s="145">
        <v>1</v>
      </c>
      <c r="AB91" s="145">
        <v>7</v>
      </c>
      <c r="AC91" s="145">
        <v>7</v>
      </c>
      <c r="AZ91" s="145">
        <v>2</v>
      </c>
      <c r="BA91" s="145">
        <f t="shared" si="13"/>
        <v>0</v>
      </c>
      <c r="BB91" s="145">
        <f t="shared" si="14"/>
        <v>0</v>
      </c>
      <c r="BC91" s="145">
        <f t="shared" si="15"/>
        <v>0</v>
      </c>
      <c r="BD91" s="145">
        <f t="shared" si="16"/>
        <v>0</v>
      </c>
      <c r="BE91" s="145">
        <f t="shared" si="17"/>
        <v>0</v>
      </c>
      <c r="CA91" s="174">
        <v>1</v>
      </c>
      <c r="CB91" s="174">
        <v>7</v>
      </c>
      <c r="CZ91" s="145">
        <v>2.7E-4</v>
      </c>
    </row>
    <row r="92" spans="1:104">
      <c r="A92" s="168">
        <v>46</v>
      </c>
      <c r="B92" s="169" t="s">
        <v>213</v>
      </c>
      <c r="C92" s="170" t="s">
        <v>214</v>
      </c>
      <c r="D92" s="171" t="s">
        <v>103</v>
      </c>
      <c r="E92" s="172">
        <v>18</v>
      </c>
      <c r="F92" s="172">
        <v>0</v>
      </c>
      <c r="G92" s="173">
        <f t="shared" si="12"/>
        <v>0</v>
      </c>
      <c r="O92" s="167">
        <v>2</v>
      </c>
      <c r="AA92" s="145">
        <v>1</v>
      </c>
      <c r="AB92" s="145">
        <v>7</v>
      </c>
      <c r="AC92" s="145">
        <v>7</v>
      </c>
      <c r="AZ92" s="145">
        <v>2</v>
      </c>
      <c r="BA92" s="145">
        <f t="shared" si="13"/>
        <v>0</v>
      </c>
      <c r="BB92" s="145">
        <f t="shared" si="14"/>
        <v>0</v>
      </c>
      <c r="BC92" s="145">
        <f t="shared" si="15"/>
        <v>0</v>
      </c>
      <c r="BD92" s="145">
        <f t="shared" si="16"/>
        <v>0</v>
      </c>
      <c r="BE92" s="145">
        <f t="shared" si="17"/>
        <v>0</v>
      </c>
      <c r="CA92" s="174">
        <v>1</v>
      </c>
      <c r="CB92" s="174">
        <v>7</v>
      </c>
      <c r="CZ92" s="145">
        <v>0</v>
      </c>
    </row>
    <row r="93" spans="1:104">
      <c r="A93" s="168">
        <v>47</v>
      </c>
      <c r="B93" s="169" t="s">
        <v>215</v>
      </c>
      <c r="C93" s="170" t="s">
        <v>216</v>
      </c>
      <c r="D93" s="171" t="s">
        <v>188</v>
      </c>
      <c r="E93" s="172">
        <v>6.1650000000000003E-2</v>
      </c>
      <c r="F93" s="172">
        <v>0</v>
      </c>
      <c r="G93" s="173">
        <f t="shared" si="12"/>
        <v>0</v>
      </c>
      <c r="O93" s="167">
        <v>2</v>
      </c>
      <c r="AA93" s="145">
        <v>7</v>
      </c>
      <c r="AB93" s="145">
        <v>1001</v>
      </c>
      <c r="AC93" s="145">
        <v>5</v>
      </c>
      <c r="AZ93" s="145">
        <v>2</v>
      </c>
      <c r="BA93" s="145">
        <f t="shared" si="13"/>
        <v>0</v>
      </c>
      <c r="BB93" s="145">
        <f t="shared" si="14"/>
        <v>0</v>
      </c>
      <c r="BC93" s="145">
        <f t="shared" si="15"/>
        <v>0</v>
      </c>
      <c r="BD93" s="145">
        <f t="shared" si="16"/>
        <v>0</v>
      </c>
      <c r="BE93" s="145">
        <f t="shared" si="17"/>
        <v>0</v>
      </c>
      <c r="CA93" s="174">
        <v>7</v>
      </c>
      <c r="CB93" s="174">
        <v>1001</v>
      </c>
      <c r="CZ93" s="145">
        <v>0</v>
      </c>
    </row>
    <row r="94" spans="1:104">
      <c r="A94" s="181"/>
      <c r="B94" s="182" t="s">
        <v>75</v>
      </c>
      <c r="C94" s="183" t="str">
        <f>CONCATENATE(B80," ",C80)</f>
        <v>721 Vnitřní kanalizace</v>
      </c>
      <c r="D94" s="184"/>
      <c r="E94" s="185"/>
      <c r="F94" s="186"/>
      <c r="G94" s="187">
        <f>SUM(G80:G93)</f>
        <v>0</v>
      </c>
      <c r="O94" s="167">
        <v>4</v>
      </c>
      <c r="BA94" s="188">
        <f>SUM(BA80:BA93)</f>
        <v>0</v>
      </c>
      <c r="BB94" s="188">
        <f>SUM(BB80:BB93)</f>
        <v>0</v>
      </c>
      <c r="BC94" s="188">
        <f>SUM(BC80:BC93)</f>
        <v>0</v>
      </c>
      <c r="BD94" s="188">
        <f>SUM(BD80:BD93)</f>
        <v>0</v>
      </c>
      <c r="BE94" s="188">
        <f>SUM(BE80:BE93)</f>
        <v>0</v>
      </c>
    </row>
    <row r="95" spans="1:104">
      <c r="A95" s="160" t="s">
        <v>72</v>
      </c>
      <c r="B95" s="161" t="s">
        <v>217</v>
      </c>
      <c r="C95" s="162" t="s">
        <v>218</v>
      </c>
      <c r="D95" s="163"/>
      <c r="E95" s="164"/>
      <c r="F95" s="164"/>
      <c r="G95" s="165"/>
      <c r="H95" s="166"/>
      <c r="I95" s="166"/>
      <c r="O95" s="167">
        <v>1</v>
      </c>
    </row>
    <row r="96" spans="1:104">
      <c r="A96" s="168">
        <v>48</v>
      </c>
      <c r="B96" s="169" t="s">
        <v>219</v>
      </c>
      <c r="C96" s="170" t="s">
        <v>220</v>
      </c>
      <c r="D96" s="171" t="s">
        <v>124</v>
      </c>
      <c r="E96" s="172">
        <v>1</v>
      </c>
      <c r="F96" s="172">
        <v>0</v>
      </c>
      <c r="G96" s="173">
        <f t="shared" ref="G96:G116" si="18">E96*F96</f>
        <v>0</v>
      </c>
      <c r="O96" s="167">
        <v>2</v>
      </c>
      <c r="AA96" s="145">
        <v>1</v>
      </c>
      <c r="AB96" s="145">
        <v>7</v>
      </c>
      <c r="AC96" s="145">
        <v>7</v>
      </c>
      <c r="AZ96" s="145">
        <v>2</v>
      </c>
      <c r="BA96" s="145">
        <f t="shared" ref="BA96:BA116" si="19">IF(AZ96=1,G96,0)</f>
        <v>0</v>
      </c>
      <c r="BB96" s="145">
        <f t="shared" ref="BB96:BB116" si="20">IF(AZ96=2,G96,0)</f>
        <v>0</v>
      </c>
      <c r="BC96" s="145">
        <f t="shared" ref="BC96:BC116" si="21">IF(AZ96=3,G96,0)</f>
        <v>0</v>
      </c>
      <c r="BD96" s="145">
        <f t="shared" ref="BD96:BD116" si="22">IF(AZ96=4,G96,0)</f>
        <v>0</v>
      </c>
      <c r="BE96" s="145">
        <f t="shared" ref="BE96:BE116" si="23">IF(AZ96=5,G96,0)</f>
        <v>0</v>
      </c>
      <c r="CA96" s="174">
        <v>1</v>
      </c>
      <c r="CB96" s="174">
        <v>7</v>
      </c>
      <c r="CZ96" s="145">
        <v>1.4400000000000001E-3</v>
      </c>
    </row>
    <row r="97" spans="1:104">
      <c r="A97" s="168">
        <v>49</v>
      </c>
      <c r="B97" s="169" t="s">
        <v>221</v>
      </c>
      <c r="C97" s="170" t="s">
        <v>222</v>
      </c>
      <c r="D97" s="171" t="s">
        <v>103</v>
      </c>
      <c r="E97" s="172">
        <v>4</v>
      </c>
      <c r="F97" s="172">
        <v>0</v>
      </c>
      <c r="G97" s="173">
        <f t="shared" si="18"/>
        <v>0</v>
      </c>
      <c r="O97" s="167">
        <v>2</v>
      </c>
      <c r="AA97" s="145">
        <v>1</v>
      </c>
      <c r="AB97" s="145">
        <v>0</v>
      </c>
      <c r="AC97" s="145">
        <v>0</v>
      </c>
      <c r="AZ97" s="145">
        <v>2</v>
      </c>
      <c r="BA97" s="145">
        <f t="shared" si="19"/>
        <v>0</v>
      </c>
      <c r="BB97" s="145">
        <f t="shared" si="20"/>
        <v>0</v>
      </c>
      <c r="BC97" s="145">
        <f t="shared" si="21"/>
        <v>0</v>
      </c>
      <c r="BD97" s="145">
        <f t="shared" si="22"/>
        <v>0</v>
      </c>
      <c r="BE97" s="145">
        <f t="shared" si="23"/>
        <v>0</v>
      </c>
      <c r="CA97" s="174">
        <v>1</v>
      </c>
      <c r="CB97" s="174">
        <v>0</v>
      </c>
      <c r="CZ97" s="145">
        <v>4.0099999999999997E-3</v>
      </c>
    </row>
    <row r="98" spans="1:104">
      <c r="A98" s="168">
        <v>50</v>
      </c>
      <c r="B98" s="169" t="s">
        <v>223</v>
      </c>
      <c r="C98" s="170" t="s">
        <v>224</v>
      </c>
      <c r="D98" s="171" t="s">
        <v>103</v>
      </c>
      <c r="E98" s="172">
        <v>16</v>
      </c>
      <c r="F98" s="172">
        <v>0</v>
      </c>
      <c r="G98" s="173">
        <f t="shared" si="18"/>
        <v>0</v>
      </c>
      <c r="O98" s="167">
        <v>2</v>
      </c>
      <c r="AA98" s="145">
        <v>1</v>
      </c>
      <c r="AB98" s="145">
        <v>7</v>
      </c>
      <c r="AC98" s="145">
        <v>7</v>
      </c>
      <c r="AZ98" s="145">
        <v>2</v>
      </c>
      <c r="BA98" s="145">
        <f t="shared" si="19"/>
        <v>0</v>
      </c>
      <c r="BB98" s="145">
        <f t="shared" si="20"/>
        <v>0</v>
      </c>
      <c r="BC98" s="145">
        <f t="shared" si="21"/>
        <v>0</v>
      </c>
      <c r="BD98" s="145">
        <f t="shared" si="22"/>
        <v>0</v>
      </c>
      <c r="BE98" s="145">
        <f t="shared" si="23"/>
        <v>0</v>
      </c>
      <c r="CA98" s="174">
        <v>1</v>
      </c>
      <c r="CB98" s="174">
        <v>7</v>
      </c>
      <c r="CZ98" s="145">
        <v>5.2199999999999998E-3</v>
      </c>
    </row>
    <row r="99" spans="1:104">
      <c r="A99" s="168">
        <v>51</v>
      </c>
      <c r="B99" s="169" t="s">
        <v>225</v>
      </c>
      <c r="C99" s="170" t="s">
        <v>226</v>
      </c>
      <c r="D99" s="171" t="s">
        <v>103</v>
      </c>
      <c r="E99" s="172">
        <v>35</v>
      </c>
      <c r="F99" s="172">
        <v>0</v>
      </c>
      <c r="G99" s="173">
        <f t="shared" si="18"/>
        <v>0</v>
      </c>
      <c r="O99" s="167">
        <v>2</v>
      </c>
      <c r="AA99" s="145">
        <v>1</v>
      </c>
      <c r="AB99" s="145">
        <v>7</v>
      </c>
      <c r="AC99" s="145">
        <v>7</v>
      </c>
      <c r="AZ99" s="145">
        <v>2</v>
      </c>
      <c r="BA99" s="145">
        <f t="shared" si="19"/>
        <v>0</v>
      </c>
      <c r="BB99" s="145">
        <f t="shared" si="20"/>
        <v>0</v>
      </c>
      <c r="BC99" s="145">
        <f t="shared" si="21"/>
        <v>0</v>
      </c>
      <c r="BD99" s="145">
        <f t="shared" si="22"/>
        <v>0</v>
      </c>
      <c r="BE99" s="145">
        <f t="shared" si="23"/>
        <v>0</v>
      </c>
      <c r="CA99" s="174">
        <v>1</v>
      </c>
      <c r="CB99" s="174">
        <v>7</v>
      </c>
      <c r="CZ99" s="145">
        <v>5.4099999999999999E-3</v>
      </c>
    </row>
    <row r="100" spans="1:104">
      <c r="A100" s="168">
        <v>52</v>
      </c>
      <c r="B100" s="169" t="s">
        <v>227</v>
      </c>
      <c r="C100" s="170" t="s">
        <v>228</v>
      </c>
      <c r="D100" s="171" t="s">
        <v>103</v>
      </c>
      <c r="E100" s="172">
        <v>4</v>
      </c>
      <c r="F100" s="172">
        <v>0</v>
      </c>
      <c r="G100" s="173">
        <f t="shared" si="18"/>
        <v>0</v>
      </c>
      <c r="O100" s="167">
        <v>2</v>
      </c>
      <c r="AA100" s="145">
        <v>1</v>
      </c>
      <c r="AB100" s="145">
        <v>7</v>
      </c>
      <c r="AC100" s="145">
        <v>7</v>
      </c>
      <c r="AZ100" s="145">
        <v>2</v>
      </c>
      <c r="BA100" s="145">
        <f t="shared" si="19"/>
        <v>0</v>
      </c>
      <c r="BB100" s="145">
        <f t="shared" si="20"/>
        <v>0</v>
      </c>
      <c r="BC100" s="145">
        <f t="shared" si="21"/>
        <v>0</v>
      </c>
      <c r="BD100" s="145">
        <f t="shared" si="22"/>
        <v>0</v>
      </c>
      <c r="BE100" s="145">
        <f t="shared" si="23"/>
        <v>0</v>
      </c>
      <c r="CA100" s="174">
        <v>1</v>
      </c>
      <c r="CB100" s="174">
        <v>7</v>
      </c>
      <c r="CZ100" s="145">
        <v>5.0000000000000002E-5</v>
      </c>
    </row>
    <row r="101" spans="1:104">
      <c r="A101" s="168">
        <v>53</v>
      </c>
      <c r="B101" s="169" t="s">
        <v>227</v>
      </c>
      <c r="C101" s="170" t="s">
        <v>229</v>
      </c>
      <c r="D101" s="171" t="s">
        <v>103</v>
      </c>
      <c r="E101" s="172">
        <v>16</v>
      </c>
      <c r="F101" s="172">
        <v>0</v>
      </c>
      <c r="G101" s="173">
        <f t="shared" si="18"/>
        <v>0</v>
      </c>
      <c r="O101" s="167">
        <v>2</v>
      </c>
      <c r="AA101" s="145">
        <v>1</v>
      </c>
      <c r="AB101" s="145">
        <v>7</v>
      </c>
      <c r="AC101" s="145">
        <v>7</v>
      </c>
      <c r="AZ101" s="145">
        <v>2</v>
      </c>
      <c r="BA101" s="145">
        <f t="shared" si="19"/>
        <v>0</v>
      </c>
      <c r="BB101" s="145">
        <f t="shared" si="20"/>
        <v>0</v>
      </c>
      <c r="BC101" s="145">
        <f t="shared" si="21"/>
        <v>0</v>
      </c>
      <c r="BD101" s="145">
        <f t="shared" si="22"/>
        <v>0</v>
      </c>
      <c r="BE101" s="145">
        <f t="shared" si="23"/>
        <v>0</v>
      </c>
      <c r="CA101" s="174">
        <v>1</v>
      </c>
      <c r="CB101" s="174">
        <v>7</v>
      </c>
      <c r="CZ101" s="145">
        <v>6.9999999999999994E-5</v>
      </c>
    </row>
    <row r="102" spans="1:104">
      <c r="A102" s="168">
        <v>54</v>
      </c>
      <c r="B102" s="169" t="s">
        <v>227</v>
      </c>
      <c r="C102" s="170" t="s">
        <v>230</v>
      </c>
      <c r="D102" s="171" t="s">
        <v>103</v>
      </c>
      <c r="E102" s="172">
        <v>35</v>
      </c>
      <c r="F102" s="172">
        <v>0</v>
      </c>
      <c r="G102" s="173">
        <f t="shared" si="18"/>
        <v>0</v>
      </c>
      <c r="O102" s="167">
        <v>2</v>
      </c>
      <c r="AA102" s="145">
        <v>1</v>
      </c>
      <c r="AB102" s="145">
        <v>7</v>
      </c>
      <c r="AC102" s="145">
        <v>7</v>
      </c>
      <c r="AZ102" s="145">
        <v>2</v>
      </c>
      <c r="BA102" s="145">
        <f t="shared" si="19"/>
        <v>0</v>
      </c>
      <c r="BB102" s="145">
        <f t="shared" si="20"/>
        <v>0</v>
      </c>
      <c r="BC102" s="145">
        <f t="shared" si="21"/>
        <v>0</v>
      </c>
      <c r="BD102" s="145">
        <f t="shared" si="22"/>
        <v>0</v>
      </c>
      <c r="BE102" s="145">
        <f t="shared" si="23"/>
        <v>0</v>
      </c>
      <c r="CA102" s="174">
        <v>1</v>
      </c>
      <c r="CB102" s="174">
        <v>7</v>
      </c>
      <c r="CZ102" s="145">
        <v>6.9999999999999994E-5</v>
      </c>
    </row>
    <row r="103" spans="1:104">
      <c r="A103" s="168">
        <v>55</v>
      </c>
      <c r="B103" s="169" t="s">
        <v>231</v>
      </c>
      <c r="C103" s="170" t="s">
        <v>232</v>
      </c>
      <c r="D103" s="171" t="s">
        <v>124</v>
      </c>
      <c r="E103" s="172">
        <v>2</v>
      </c>
      <c r="F103" s="172">
        <v>0</v>
      </c>
      <c r="G103" s="173">
        <f t="shared" si="18"/>
        <v>0</v>
      </c>
      <c r="O103" s="167">
        <v>2</v>
      </c>
      <c r="AA103" s="145">
        <v>1</v>
      </c>
      <c r="AB103" s="145">
        <v>0</v>
      </c>
      <c r="AC103" s="145">
        <v>0</v>
      </c>
      <c r="AZ103" s="145">
        <v>2</v>
      </c>
      <c r="BA103" s="145">
        <f t="shared" si="19"/>
        <v>0</v>
      </c>
      <c r="BB103" s="145">
        <f t="shared" si="20"/>
        <v>0</v>
      </c>
      <c r="BC103" s="145">
        <f t="shared" si="21"/>
        <v>0</v>
      </c>
      <c r="BD103" s="145">
        <f t="shared" si="22"/>
        <v>0</v>
      </c>
      <c r="BE103" s="145">
        <f t="shared" si="23"/>
        <v>0</v>
      </c>
      <c r="CA103" s="174">
        <v>1</v>
      </c>
      <c r="CB103" s="174">
        <v>0</v>
      </c>
      <c r="CZ103" s="145">
        <v>9.92E-3</v>
      </c>
    </row>
    <row r="104" spans="1:104">
      <c r="A104" s="168">
        <v>56</v>
      </c>
      <c r="B104" s="169" t="s">
        <v>233</v>
      </c>
      <c r="C104" s="170" t="s">
        <v>234</v>
      </c>
      <c r="D104" s="171" t="s">
        <v>124</v>
      </c>
      <c r="E104" s="172">
        <v>4</v>
      </c>
      <c r="F104" s="172">
        <v>0</v>
      </c>
      <c r="G104" s="173">
        <f t="shared" si="18"/>
        <v>0</v>
      </c>
      <c r="O104" s="167">
        <v>2</v>
      </c>
      <c r="AA104" s="145">
        <v>1</v>
      </c>
      <c r="AB104" s="145">
        <v>7</v>
      </c>
      <c r="AC104" s="145">
        <v>7</v>
      </c>
      <c r="AZ104" s="145">
        <v>2</v>
      </c>
      <c r="BA104" s="145">
        <f t="shared" si="19"/>
        <v>0</v>
      </c>
      <c r="BB104" s="145">
        <f t="shared" si="20"/>
        <v>0</v>
      </c>
      <c r="BC104" s="145">
        <f t="shared" si="21"/>
        <v>0</v>
      </c>
      <c r="BD104" s="145">
        <f t="shared" si="22"/>
        <v>0</v>
      </c>
      <c r="BE104" s="145">
        <f t="shared" si="23"/>
        <v>0</v>
      </c>
      <c r="CA104" s="174">
        <v>1</v>
      </c>
      <c r="CB104" s="174">
        <v>7</v>
      </c>
      <c r="CZ104" s="145">
        <v>0</v>
      </c>
    </row>
    <row r="105" spans="1:104">
      <c r="A105" s="168">
        <v>57</v>
      </c>
      <c r="B105" s="169" t="s">
        <v>235</v>
      </c>
      <c r="C105" s="170" t="s">
        <v>236</v>
      </c>
      <c r="D105" s="171" t="s">
        <v>124</v>
      </c>
      <c r="E105" s="172">
        <v>2</v>
      </c>
      <c r="F105" s="172">
        <v>0</v>
      </c>
      <c r="G105" s="173">
        <f t="shared" si="18"/>
        <v>0</v>
      </c>
      <c r="O105" s="167">
        <v>2</v>
      </c>
      <c r="AA105" s="145">
        <v>1</v>
      </c>
      <c r="AB105" s="145">
        <v>7</v>
      </c>
      <c r="AC105" s="145">
        <v>7</v>
      </c>
      <c r="AZ105" s="145">
        <v>2</v>
      </c>
      <c r="BA105" s="145">
        <f t="shared" si="19"/>
        <v>0</v>
      </c>
      <c r="BB105" s="145">
        <f t="shared" si="20"/>
        <v>0</v>
      </c>
      <c r="BC105" s="145">
        <f t="shared" si="21"/>
        <v>0</v>
      </c>
      <c r="BD105" s="145">
        <f t="shared" si="22"/>
        <v>0</v>
      </c>
      <c r="BE105" s="145">
        <f t="shared" si="23"/>
        <v>0</v>
      </c>
      <c r="CA105" s="174">
        <v>1</v>
      </c>
      <c r="CB105" s="174">
        <v>7</v>
      </c>
      <c r="CZ105" s="145">
        <v>0</v>
      </c>
    </row>
    <row r="106" spans="1:104">
      <c r="A106" s="168">
        <v>58</v>
      </c>
      <c r="B106" s="169" t="s">
        <v>237</v>
      </c>
      <c r="C106" s="170" t="s">
        <v>238</v>
      </c>
      <c r="D106" s="171" t="s">
        <v>124</v>
      </c>
      <c r="E106" s="172">
        <v>5</v>
      </c>
      <c r="F106" s="172">
        <v>0</v>
      </c>
      <c r="G106" s="173">
        <f t="shared" si="18"/>
        <v>0</v>
      </c>
      <c r="O106" s="167">
        <v>2</v>
      </c>
      <c r="AA106" s="145">
        <v>1</v>
      </c>
      <c r="AB106" s="145">
        <v>7</v>
      </c>
      <c r="AC106" s="145">
        <v>7</v>
      </c>
      <c r="AZ106" s="145">
        <v>2</v>
      </c>
      <c r="BA106" s="145">
        <f t="shared" si="19"/>
        <v>0</v>
      </c>
      <c r="BB106" s="145">
        <f t="shared" si="20"/>
        <v>0</v>
      </c>
      <c r="BC106" s="145">
        <f t="shared" si="21"/>
        <v>0</v>
      </c>
      <c r="BD106" s="145">
        <f t="shared" si="22"/>
        <v>0</v>
      </c>
      <c r="BE106" s="145">
        <f t="shared" si="23"/>
        <v>0</v>
      </c>
      <c r="CA106" s="174">
        <v>1</v>
      </c>
      <c r="CB106" s="174">
        <v>7</v>
      </c>
      <c r="CZ106" s="145">
        <v>3.1E-4</v>
      </c>
    </row>
    <row r="107" spans="1:104">
      <c r="A107" s="168">
        <v>59</v>
      </c>
      <c r="B107" s="169" t="s">
        <v>239</v>
      </c>
      <c r="C107" s="170" t="s">
        <v>240</v>
      </c>
      <c r="D107" s="171" t="s">
        <v>124</v>
      </c>
      <c r="E107" s="172">
        <v>4</v>
      </c>
      <c r="F107" s="172">
        <v>0</v>
      </c>
      <c r="G107" s="173">
        <f t="shared" si="18"/>
        <v>0</v>
      </c>
      <c r="O107" s="167">
        <v>2</v>
      </c>
      <c r="AA107" s="145">
        <v>1</v>
      </c>
      <c r="AB107" s="145">
        <v>7</v>
      </c>
      <c r="AC107" s="145">
        <v>7</v>
      </c>
      <c r="AZ107" s="145">
        <v>2</v>
      </c>
      <c r="BA107" s="145">
        <f t="shared" si="19"/>
        <v>0</v>
      </c>
      <c r="BB107" s="145">
        <f t="shared" si="20"/>
        <v>0</v>
      </c>
      <c r="BC107" s="145">
        <f t="shared" si="21"/>
        <v>0</v>
      </c>
      <c r="BD107" s="145">
        <f t="shared" si="22"/>
        <v>0</v>
      </c>
      <c r="BE107" s="145">
        <f t="shared" si="23"/>
        <v>0</v>
      </c>
      <c r="CA107" s="174">
        <v>1</v>
      </c>
      <c r="CB107" s="174">
        <v>7</v>
      </c>
      <c r="CZ107" s="145">
        <v>6.4999999999999997E-4</v>
      </c>
    </row>
    <row r="108" spans="1:104">
      <c r="A108" s="168">
        <v>60</v>
      </c>
      <c r="B108" s="169" t="s">
        <v>241</v>
      </c>
      <c r="C108" s="170" t="s">
        <v>242</v>
      </c>
      <c r="D108" s="171" t="s">
        <v>124</v>
      </c>
      <c r="E108" s="172">
        <v>1</v>
      </c>
      <c r="F108" s="172">
        <v>0</v>
      </c>
      <c r="G108" s="173">
        <f t="shared" si="18"/>
        <v>0</v>
      </c>
      <c r="O108" s="167">
        <v>2</v>
      </c>
      <c r="AA108" s="145">
        <v>1</v>
      </c>
      <c r="AB108" s="145">
        <v>7</v>
      </c>
      <c r="AC108" s="145">
        <v>7</v>
      </c>
      <c r="AZ108" s="145">
        <v>2</v>
      </c>
      <c r="BA108" s="145">
        <f t="shared" si="19"/>
        <v>0</v>
      </c>
      <c r="BB108" s="145">
        <f t="shared" si="20"/>
        <v>0</v>
      </c>
      <c r="BC108" s="145">
        <f t="shared" si="21"/>
        <v>0</v>
      </c>
      <c r="BD108" s="145">
        <f t="shared" si="22"/>
        <v>0</v>
      </c>
      <c r="BE108" s="145">
        <f t="shared" si="23"/>
        <v>0</v>
      </c>
      <c r="CA108" s="174">
        <v>1</v>
      </c>
      <c r="CB108" s="174">
        <v>7</v>
      </c>
      <c r="CZ108" s="145">
        <v>0</v>
      </c>
    </row>
    <row r="109" spans="1:104">
      <c r="A109" s="168">
        <v>61</v>
      </c>
      <c r="B109" s="169" t="s">
        <v>243</v>
      </c>
      <c r="C109" s="170" t="s">
        <v>244</v>
      </c>
      <c r="D109" s="171" t="s">
        <v>124</v>
      </c>
      <c r="E109" s="172">
        <v>1</v>
      </c>
      <c r="F109" s="172">
        <v>0</v>
      </c>
      <c r="G109" s="173">
        <f t="shared" si="18"/>
        <v>0</v>
      </c>
      <c r="O109" s="167">
        <v>2</v>
      </c>
      <c r="AA109" s="145">
        <v>1</v>
      </c>
      <c r="AB109" s="145">
        <v>7</v>
      </c>
      <c r="AC109" s="145">
        <v>7</v>
      </c>
      <c r="AZ109" s="145">
        <v>2</v>
      </c>
      <c r="BA109" s="145">
        <f t="shared" si="19"/>
        <v>0</v>
      </c>
      <c r="BB109" s="145">
        <f t="shared" si="20"/>
        <v>0</v>
      </c>
      <c r="BC109" s="145">
        <f t="shared" si="21"/>
        <v>0</v>
      </c>
      <c r="BD109" s="145">
        <f t="shared" si="22"/>
        <v>0</v>
      </c>
      <c r="BE109" s="145">
        <f t="shared" si="23"/>
        <v>0</v>
      </c>
      <c r="CA109" s="174">
        <v>1</v>
      </c>
      <c r="CB109" s="174">
        <v>7</v>
      </c>
      <c r="CZ109" s="145">
        <v>3.2000000000000002E-3</v>
      </c>
    </row>
    <row r="110" spans="1:104">
      <c r="A110" s="168">
        <v>62</v>
      </c>
      <c r="B110" s="169" t="s">
        <v>245</v>
      </c>
      <c r="C110" s="170" t="s">
        <v>246</v>
      </c>
      <c r="D110" s="171" t="s">
        <v>124</v>
      </c>
      <c r="E110" s="172">
        <v>1</v>
      </c>
      <c r="F110" s="172">
        <v>0</v>
      </c>
      <c r="G110" s="173">
        <f t="shared" si="18"/>
        <v>0</v>
      </c>
      <c r="O110" s="167">
        <v>2</v>
      </c>
      <c r="AA110" s="145">
        <v>1</v>
      </c>
      <c r="AB110" s="145">
        <v>7</v>
      </c>
      <c r="AC110" s="145">
        <v>7</v>
      </c>
      <c r="AZ110" s="145">
        <v>2</v>
      </c>
      <c r="BA110" s="145">
        <f t="shared" si="19"/>
        <v>0</v>
      </c>
      <c r="BB110" s="145">
        <f t="shared" si="20"/>
        <v>0</v>
      </c>
      <c r="BC110" s="145">
        <f t="shared" si="21"/>
        <v>0</v>
      </c>
      <c r="BD110" s="145">
        <f t="shared" si="22"/>
        <v>0</v>
      </c>
      <c r="BE110" s="145">
        <f t="shared" si="23"/>
        <v>0</v>
      </c>
      <c r="CA110" s="174">
        <v>1</v>
      </c>
      <c r="CB110" s="174">
        <v>7</v>
      </c>
      <c r="CZ110" s="145">
        <v>3.6999999999999999E-4</v>
      </c>
    </row>
    <row r="111" spans="1:104">
      <c r="A111" s="168">
        <v>63</v>
      </c>
      <c r="B111" s="169" t="s">
        <v>247</v>
      </c>
      <c r="C111" s="170" t="s">
        <v>248</v>
      </c>
      <c r="D111" s="171" t="s">
        <v>124</v>
      </c>
      <c r="E111" s="172">
        <v>1</v>
      </c>
      <c r="F111" s="172">
        <v>0</v>
      </c>
      <c r="G111" s="173">
        <f t="shared" si="18"/>
        <v>0</v>
      </c>
      <c r="O111" s="167">
        <v>2</v>
      </c>
      <c r="AA111" s="145">
        <v>1</v>
      </c>
      <c r="AB111" s="145">
        <v>7</v>
      </c>
      <c r="AC111" s="145">
        <v>7</v>
      </c>
      <c r="AZ111" s="145">
        <v>2</v>
      </c>
      <c r="BA111" s="145">
        <f t="shared" si="19"/>
        <v>0</v>
      </c>
      <c r="BB111" s="145">
        <f t="shared" si="20"/>
        <v>0</v>
      </c>
      <c r="BC111" s="145">
        <f t="shared" si="21"/>
        <v>0</v>
      </c>
      <c r="BD111" s="145">
        <f t="shared" si="22"/>
        <v>0</v>
      </c>
      <c r="BE111" s="145">
        <f t="shared" si="23"/>
        <v>0</v>
      </c>
      <c r="CA111" s="174">
        <v>1</v>
      </c>
      <c r="CB111" s="174">
        <v>7</v>
      </c>
      <c r="CZ111" s="145">
        <v>4.7800000000000004E-3</v>
      </c>
    </row>
    <row r="112" spans="1:104">
      <c r="A112" s="168">
        <v>64</v>
      </c>
      <c r="B112" s="169" t="s">
        <v>249</v>
      </c>
      <c r="C112" s="170" t="s">
        <v>250</v>
      </c>
      <c r="D112" s="171" t="s">
        <v>103</v>
      </c>
      <c r="E112" s="172">
        <v>85</v>
      </c>
      <c r="F112" s="172">
        <v>0</v>
      </c>
      <c r="G112" s="173">
        <f t="shared" si="18"/>
        <v>0</v>
      </c>
      <c r="O112" s="167">
        <v>2</v>
      </c>
      <c r="AA112" s="145">
        <v>1</v>
      </c>
      <c r="AB112" s="145">
        <v>7</v>
      </c>
      <c r="AC112" s="145">
        <v>7</v>
      </c>
      <c r="AZ112" s="145">
        <v>2</v>
      </c>
      <c r="BA112" s="145">
        <f t="shared" si="19"/>
        <v>0</v>
      </c>
      <c r="BB112" s="145">
        <f t="shared" si="20"/>
        <v>0</v>
      </c>
      <c r="BC112" s="145">
        <f t="shared" si="21"/>
        <v>0</v>
      </c>
      <c r="BD112" s="145">
        <f t="shared" si="22"/>
        <v>0</v>
      </c>
      <c r="BE112" s="145">
        <f t="shared" si="23"/>
        <v>0</v>
      </c>
      <c r="CA112" s="174">
        <v>1</v>
      </c>
      <c r="CB112" s="174">
        <v>7</v>
      </c>
      <c r="CZ112" s="145">
        <v>0</v>
      </c>
    </row>
    <row r="113" spans="1:104">
      <c r="A113" s="168">
        <v>65</v>
      </c>
      <c r="B113" s="169" t="s">
        <v>251</v>
      </c>
      <c r="C113" s="170" t="s">
        <v>252</v>
      </c>
      <c r="D113" s="171" t="s">
        <v>103</v>
      </c>
      <c r="E113" s="172">
        <v>85</v>
      </c>
      <c r="F113" s="172">
        <v>0</v>
      </c>
      <c r="G113" s="173">
        <f t="shared" si="18"/>
        <v>0</v>
      </c>
      <c r="O113" s="167">
        <v>2</v>
      </c>
      <c r="AA113" s="145">
        <v>1</v>
      </c>
      <c r="AB113" s="145">
        <v>7</v>
      </c>
      <c r="AC113" s="145">
        <v>7</v>
      </c>
      <c r="AZ113" s="145">
        <v>2</v>
      </c>
      <c r="BA113" s="145">
        <f t="shared" si="19"/>
        <v>0</v>
      </c>
      <c r="BB113" s="145">
        <f t="shared" si="20"/>
        <v>0</v>
      </c>
      <c r="BC113" s="145">
        <f t="shared" si="21"/>
        <v>0</v>
      </c>
      <c r="BD113" s="145">
        <f t="shared" si="22"/>
        <v>0</v>
      </c>
      <c r="BE113" s="145">
        <f t="shared" si="23"/>
        <v>0</v>
      </c>
      <c r="CA113" s="174">
        <v>1</v>
      </c>
      <c r="CB113" s="174">
        <v>7</v>
      </c>
      <c r="CZ113" s="145">
        <v>1.0000000000000001E-5</v>
      </c>
    </row>
    <row r="114" spans="1:104">
      <c r="A114" s="168">
        <v>66</v>
      </c>
      <c r="B114" s="169" t="s">
        <v>253</v>
      </c>
      <c r="C114" s="170" t="s">
        <v>254</v>
      </c>
      <c r="D114" s="171" t="s">
        <v>124</v>
      </c>
      <c r="E114" s="172">
        <v>1</v>
      </c>
      <c r="F114" s="172">
        <v>0</v>
      </c>
      <c r="G114" s="173">
        <f t="shared" si="18"/>
        <v>0</v>
      </c>
      <c r="O114" s="167">
        <v>2</v>
      </c>
      <c r="AA114" s="145">
        <v>1</v>
      </c>
      <c r="AB114" s="145">
        <v>7</v>
      </c>
      <c r="AC114" s="145">
        <v>7</v>
      </c>
      <c r="AZ114" s="145">
        <v>2</v>
      </c>
      <c r="BA114" s="145">
        <f t="shared" si="19"/>
        <v>0</v>
      </c>
      <c r="BB114" s="145">
        <f t="shared" si="20"/>
        <v>0</v>
      </c>
      <c r="BC114" s="145">
        <f t="shared" si="21"/>
        <v>0</v>
      </c>
      <c r="BD114" s="145">
        <f t="shared" si="22"/>
        <v>0</v>
      </c>
      <c r="BE114" s="145">
        <f t="shared" si="23"/>
        <v>0</v>
      </c>
      <c r="CA114" s="174">
        <v>1</v>
      </c>
      <c r="CB114" s="174">
        <v>7</v>
      </c>
      <c r="CZ114" s="145">
        <v>9.1E-4</v>
      </c>
    </row>
    <row r="115" spans="1:104">
      <c r="A115" s="168">
        <v>67</v>
      </c>
      <c r="B115" s="169" t="s">
        <v>255</v>
      </c>
      <c r="C115" s="170" t="s">
        <v>256</v>
      </c>
      <c r="D115" s="171" t="s">
        <v>124</v>
      </c>
      <c r="E115" s="172">
        <v>1</v>
      </c>
      <c r="F115" s="172">
        <v>0</v>
      </c>
      <c r="G115" s="173">
        <f t="shared" si="18"/>
        <v>0</v>
      </c>
      <c r="O115" s="167">
        <v>2</v>
      </c>
      <c r="AA115" s="145">
        <v>1</v>
      </c>
      <c r="AB115" s="145">
        <v>7</v>
      </c>
      <c r="AC115" s="145">
        <v>7</v>
      </c>
      <c r="AZ115" s="145">
        <v>2</v>
      </c>
      <c r="BA115" s="145">
        <f t="shared" si="19"/>
        <v>0</v>
      </c>
      <c r="BB115" s="145">
        <f t="shared" si="20"/>
        <v>0</v>
      </c>
      <c r="BC115" s="145">
        <f t="shared" si="21"/>
        <v>0</v>
      </c>
      <c r="BD115" s="145">
        <f t="shared" si="22"/>
        <v>0</v>
      </c>
      <c r="BE115" s="145">
        <f t="shared" si="23"/>
        <v>0</v>
      </c>
      <c r="CA115" s="174">
        <v>1</v>
      </c>
      <c r="CB115" s="174">
        <v>7</v>
      </c>
      <c r="CZ115" s="145">
        <v>2.5200000000000001E-3</v>
      </c>
    </row>
    <row r="116" spans="1:104">
      <c r="A116" s="168">
        <v>68</v>
      </c>
      <c r="B116" s="169" t="s">
        <v>257</v>
      </c>
      <c r="C116" s="170" t="s">
        <v>258</v>
      </c>
      <c r="D116" s="171" t="s">
        <v>188</v>
      </c>
      <c r="E116" s="172">
        <v>0.33073999999999998</v>
      </c>
      <c r="F116" s="172">
        <v>0</v>
      </c>
      <c r="G116" s="173">
        <f t="shared" si="18"/>
        <v>0</v>
      </c>
      <c r="O116" s="167">
        <v>2</v>
      </c>
      <c r="AA116" s="145">
        <v>7</v>
      </c>
      <c r="AB116" s="145">
        <v>1001</v>
      </c>
      <c r="AC116" s="145">
        <v>5</v>
      </c>
      <c r="AZ116" s="145">
        <v>2</v>
      </c>
      <c r="BA116" s="145">
        <f t="shared" si="19"/>
        <v>0</v>
      </c>
      <c r="BB116" s="145">
        <f t="shared" si="20"/>
        <v>0</v>
      </c>
      <c r="BC116" s="145">
        <f t="shared" si="21"/>
        <v>0</v>
      </c>
      <c r="BD116" s="145">
        <f t="shared" si="22"/>
        <v>0</v>
      </c>
      <c r="BE116" s="145">
        <f t="shared" si="23"/>
        <v>0</v>
      </c>
      <c r="CA116" s="174">
        <v>7</v>
      </c>
      <c r="CB116" s="174">
        <v>1001</v>
      </c>
      <c r="CZ116" s="145">
        <v>0</v>
      </c>
    </row>
    <row r="117" spans="1:104">
      <c r="A117" s="181"/>
      <c r="B117" s="182" t="s">
        <v>75</v>
      </c>
      <c r="C117" s="183" t="str">
        <f>CONCATENATE(B95," ",C95)</f>
        <v>722 Vnitřní vodovod</v>
      </c>
      <c r="D117" s="184"/>
      <c r="E117" s="185"/>
      <c r="F117" s="186"/>
      <c r="G117" s="187">
        <f>SUM(G95:G116)</f>
        <v>0</v>
      </c>
      <c r="O117" s="167">
        <v>4</v>
      </c>
      <c r="BA117" s="188">
        <f>SUM(BA95:BA116)</f>
        <v>0</v>
      </c>
      <c r="BB117" s="188">
        <f>SUM(BB95:BB116)</f>
        <v>0</v>
      </c>
      <c r="BC117" s="188">
        <f>SUM(BC95:BC116)</f>
        <v>0</v>
      </c>
      <c r="BD117" s="188">
        <f>SUM(BD95:BD116)</f>
        <v>0</v>
      </c>
      <c r="BE117" s="188">
        <f>SUM(BE95:BE116)</f>
        <v>0</v>
      </c>
    </row>
    <row r="118" spans="1:104">
      <c r="A118" s="160" t="s">
        <v>72</v>
      </c>
      <c r="B118" s="161" t="s">
        <v>259</v>
      </c>
      <c r="C118" s="162" t="s">
        <v>260</v>
      </c>
      <c r="D118" s="163"/>
      <c r="E118" s="164"/>
      <c r="F118" s="164"/>
      <c r="G118" s="165"/>
      <c r="H118" s="166"/>
      <c r="I118" s="166"/>
      <c r="O118" s="167">
        <v>1</v>
      </c>
    </row>
    <row r="119" spans="1:104">
      <c r="A119" s="168">
        <v>69</v>
      </c>
      <c r="B119" s="169" t="s">
        <v>261</v>
      </c>
      <c r="C119" s="170" t="s">
        <v>262</v>
      </c>
      <c r="D119" s="171" t="s">
        <v>263</v>
      </c>
      <c r="E119" s="172">
        <v>1</v>
      </c>
      <c r="F119" s="172">
        <v>0</v>
      </c>
      <c r="G119" s="173">
        <f t="shared" ref="G119:G132" si="24">E119*F119</f>
        <v>0</v>
      </c>
      <c r="O119" s="167">
        <v>2</v>
      </c>
      <c r="AA119" s="145">
        <v>1</v>
      </c>
      <c r="AB119" s="145">
        <v>7</v>
      </c>
      <c r="AC119" s="145">
        <v>7</v>
      </c>
      <c r="AZ119" s="145">
        <v>2</v>
      </c>
      <c r="BA119" s="145">
        <f t="shared" ref="BA119:BA132" si="25">IF(AZ119=1,G119,0)</f>
        <v>0</v>
      </c>
      <c r="BB119" s="145">
        <f t="shared" ref="BB119:BB132" si="26">IF(AZ119=2,G119,0)</f>
        <v>0</v>
      </c>
      <c r="BC119" s="145">
        <f t="shared" ref="BC119:BC132" si="27">IF(AZ119=3,G119,0)</f>
        <v>0</v>
      </c>
      <c r="BD119" s="145">
        <f t="shared" ref="BD119:BD132" si="28">IF(AZ119=4,G119,0)</f>
        <v>0</v>
      </c>
      <c r="BE119" s="145">
        <f t="shared" ref="BE119:BE132" si="29">IF(AZ119=5,G119,0)</f>
        <v>0</v>
      </c>
      <c r="CA119" s="174">
        <v>1</v>
      </c>
      <c r="CB119" s="174">
        <v>7</v>
      </c>
      <c r="CZ119" s="145">
        <v>1.7510000000000001E-2</v>
      </c>
    </row>
    <row r="120" spans="1:104">
      <c r="A120" s="168">
        <v>70</v>
      </c>
      <c r="B120" s="169" t="s">
        <v>264</v>
      </c>
      <c r="C120" s="170" t="s">
        <v>265</v>
      </c>
      <c r="D120" s="171" t="s">
        <v>263</v>
      </c>
      <c r="E120" s="172">
        <v>1</v>
      </c>
      <c r="F120" s="172">
        <v>0</v>
      </c>
      <c r="G120" s="173">
        <f t="shared" si="24"/>
        <v>0</v>
      </c>
      <c r="O120" s="167">
        <v>2</v>
      </c>
      <c r="AA120" s="145">
        <v>1</v>
      </c>
      <c r="AB120" s="145">
        <v>7</v>
      </c>
      <c r="AC120" s="145">
        <v>7</v>
      </c>
      <c r="AZ120" s="145">
        <v>2</v>
      </c>
      <c r="BA120" s="145">
        <f t="shared" si="25"/>
        <v>0</v>
      </c>
      <c r="BB120" s="145">
        <f t="shared" si="26"/>
        <v>0</v>
      </c>
      <c r="BC120" s="145">
        <f t="shared" si="27"/>
        <v>0</v>
      </c>
      <c r="BD120" s="145">
        <f t="shared" si="28"/>
        <v>0</v>
      </c>
      <c r="BE120" s="145">
        <f t="shared" si="29"/>
        <v>0</v>
      </c>
      <c r="CA120" s="174">
        <v>1</v>
      </c>
      <c r="CB120" s="174">
        <v>7</v>
      </c>
      <c r="CZ120" s="145">
        <v>8.9999999999999998E-4</v>
      </c>
    </row>
    <row r="121" spans="1:104">
      <c r="A121" s="168">
        <v>71</v>
      </c>
      <c r="B121" s="169" t="s">
        <v>266</v>
      </c>
      <c r="C121" s="170" t="s">
        <v>267</v>
      </c>
      <c r="D121" s="171" t="s">
        <v>263</v>
      </c>
      <c r="E121" s="172">
        <v>1</v>
      </c>
      <c r="F121" s="172">
        <v>0</v>
      </c>
      <c r="G121" s="173">
        <f t="shared" si="24"/>
        <v>0</v>
      </c>
      <c r="O121" s="167">
        <v>2</v>
      </c>
      <c r="AA121" s="145">
        <v>1</v>
      </c>
      <c r="AB121" s="145">
        <v>7</v>
      </c>
      <c r="AC121" s="145">
        <v>7</v>
      </c>
      <c r="AZ121" s="145">
        <v>2</v>
      </c>
      <c r="BA121" s="145">
        <f t="shared" si="25"/>
        <v>0</v>
      </c>
      <c r="BB121" s="145">
        <f t="shared" si="26"/>
        <v>0</v>
      </c>
      <c r="BC121" s="145">
        <f t="shared" si="27"/>
        <v>0</v>
      </c>
      <c r="BD121" s="145">
        <f t="shared" si="28"/>
        <v>0</v>
      </c>
      <c r="BE121" s="145">
        <f t="shared" si="29"/>
        <v>0</v>
      </c>
      <c r="CA121" s="174">
        <v>1</v>
      </c>
      <c r="CB121" s="174">
        <v>7</v>
      </c>
      <c r="CZ121" s="145">
        <v>1.8E-3</v>
      </c>
    </row>
    <row r="122" spans="1:104">
      <c r="A122" s="168">
        <v>72</v>
      </c>
      <c r="B122" s="169" t="s">
        <v>268</v>
      </c>
      <c r="C122" s="170" t="s">
        <v>269</v>
      </c>
      <c r="D122" s="171" t="s">
        <v>263</v>
      </c>
      <c r="E122" s="172">
        <v>1</v>
      </c>
      <c r="F122" s="172">
        <v>0</v>
      </c>
      <c r="G122" s="173">
        <f t="shared" si="24"/>
        <v>0</v>
      </c>
      <c r="O122" s="167">
        <v>2</v>
      </c>
      <c r="AA122" s="145">
        <v>1</v>
      </c>
      <c r="AB122" s="145">
        <v>7</v>
      </c>
      <c r="AC122" s="145">
        <v>7</v>
      </c>
      <c r="AZ122" s="145">
        <v>2</v>
      </c>
      <c r="BA122" s="145">
        <f t="shared" si="25"/>
        <v>0</v>
      </c>
      <c r="BB122" s="145">
        <f t="shared" si="26"/>
        <v>0</v>
      </c>
      <c r="BC122" s="145">
        <f t="shared" si="27"/>
        <v>0</v>
      </c>
      <c r="BD122" s="145">
        <f t="shared" si="28"/>
        <v>0</v>
      </c>
      <c r="BE122" s="145">
        <f t="shared" si="29"/>
        <v>0</v>
      </c>
      <c r="CA122" s="174">
        <v>1</v>
      </c>
      <c r="CB122" s="174">
        <v>7</v>
      </c>
      <c r="CZ122" s="145">
        <v>8.0000000000000002E-3</v>
      </c>
    </row>
    <row r="123" spans="1:104">
      <c r="A123" s="168">
        <v>73</v>
      </c>
      <c r="B123" s="169" t="s">
        <v>270</v>
      </c>
      <c r="C123" s="170" t="s">
        <v>271</v>
      </c>
      <c r="D123" s="171" t="s">
        <v>263</v>
      </c>
      <c r="E123" s="172">
        <v>1</v>
      </c>
      <c r="F123" s="172">
        <v>0</v>
      </c>
      <c r="G123" s="173">
        <f t="shared" si="24"/>
        <v>0</v>
      </c>
      <c r="O123" s="167">
        <v>2</v>
      </c>
      <c r="AA123" s="145">
        <v>1</v>
      </c>
      <c r="AB123" s="145">
        <v>7</v>
      </c>
      <c r="AC123" s="145">
        <v>7</v>
      </c>
      <c r="AZ123" s="145">
        <v>2</v>
      </c>
      <c r="BA123" s="145">
        <f t="shared" si="25"/>
        <v>0</v>
      </c>
      <c r="BB123" s="145">
        <f t="shared" si="26"/>
        <v>0</v>
      </c>
      <c r="BC123" s="145">
        <f t="shared" si="27"/>
        <v>0</v>
      </c>
      <c r="BD123" s="145">
        <f t="shared" si="28"/>
        <v>0</v>
      </c>
      <c r="BE123" s="145">
        <f t="shared" si="29"/>
        <v>0</v>
      </c>
      <c r="CA123" s="174">
        <v>1</v>
      </c>
      <c r="CB123" s="174">
        <v>7</v>
      </c>
      <c r="CZ123" s="145">
        <v>5.1999999999999995E-4</v>
      </c>
    </row>
    <row r="124" spans="1:104">
      <c r="A124" s="168">
        <v>74</v>
      </c>
      <c r="B124" s="169" t="s">
        <v>272</v>
      </c>
      <c r="C124" s="170" t="s">
        <v>273</v>
      </c>
      <c r="D124" s="171" t="s">
        <v>263</v>
      </c>
      <c r="E124" s="172">
        <v>1</v>
      </c>
      <c r="F124" s="172">
        <v>0</v>
      </c>
      <c r="G124" s="173">
        <f t="shared" si="24"/>
        <v>0</v>
      </c>
      <c r="O124" s="167">
        <v>2</v>
      </c>
      <c r="AA124" s="145">
        <v>1</v>
      </c>
      <c r="AB124" s="145">
        <v>7</v>
      </c>
      <c r="AC124" s="145">
        <v>7</v>
      </c>
      <c r="AZ124" s="145">
        <v>2</v>
      </c>
      <c r="BA124" s="145">
        <f t="shared" si="25"/>
        <v>0</v>
      </c>
      <c r="BB124" s="145">
        <f t="shared" si="26"/>
        <v>0</v>
      </c>
      <c r="BC124" s="145">
        <f t="shared" si="27"/>
        <v>0</v>
      </c>
      <c r="BD124" s="145">
        <f t="shared" si="28"/>
        <v>0</v>
      </c>
      <c r="BE124" s="145">
        <f t="shared" si="29"/>
        <v>0</v>
      </c>
      <c r="CA124" s="174">
        <v>1</v>
      </c>
      <c r="CB124" s="174">
        <v>7</v>
      </c>
      <c r="CZ124" s="145">
        <v>3.0000000000000001E-5</v>
      </c>
    </row>
    <row r="125" spans="1:104">
      <c r="A125" s="168">
        <v>75</v>
      </c>
      <c r="B125" s="169" t="s">
        <v>274</v>
      </c>
      <c r="C125" s="170" t="s">
        <v>275</v>
      </c>
      <c r="D125" s="171" t="s">
        <v>124</v>
      </c>
      <c r="E125" s="172">
        <v>1</v>
      </c>
      <c r="F125" s="172">
        <v>0</v>
      </c>
      <c r="G125" s="173">
        <f t="shared" si="24"/>
        <v>0</v>
      </c>
      <c r="O125" s="167">
        <v>2</v>
      </c>
      <c r="AA125" s="145">
        <v>1</v>
      </c>
      <c r="AB125" s="145">
        <v>7</v>
      </c>
      <c r="AC125" s="145">
        <v>7</v>
      </c>
      <c r="AZ125" s="145">
        <v>2</v>
      </c>
      <c r="BA125" s="145">
        <f t="shared" si="25"/>
        <v>0</v>
      </c>
      <c r="BB125" s="145">
        <f t="shared" si="26"/>
        <v>0</v>
      </c>
      <c r="BC125" s="145">
        <f t="shared" si="27"/>
        <v>0</v>
      </c>
      <c r="BD125" s="145">
        <f t="shared" si="28"/>
        <v>0</v>
      </c>
      <c r="BE125" s="145">
        <f t="shared" si="29"/>
        <v>0</v>
      </c>
      <c r="CA125" s="174">
        <v>1</v>
      </c>
      <c r="CB125" s="174">
        <v>7</v>
      </c>
      <c r="CZ125" s="145">
        <v>9.0000000000000006E-5</v>
      </c>
    </row>
    <row r="126" spans="1:104">
      <c r="A126" s="168">
        <v>76</v>
      </c>
      <c r="B126" s="169" t="s">
        <v>276</v>
      </c>
      <c r="C126" s="170" t="s">
        <v>277</v>
      </c>
      <c r="D126" s="171" t="s">
        <v>263</v>
      </c>
      <c r="E126" s="172">
        <v>1</v>
      </c>
      <c r="F126" s="172">
        <v>0</v>
      </c>
      <c r="G126" s="173">
        <f t="shared" si="24"/>
        <v>0</v>
      </c>
      <c r="O126" s="167">
        <v>2</v>
      </c>
      <c r="AA126" s="145">
        <v>1</v>
      </c>
      <c r="AB126" s="145">
        <v>7</v>
      </c>
      <c r="AC126" s="145">
        <v>7</v>
      </c>
      <c r="AZ126" s="145">
        <v>2</v>
      </c>
      <c r="BA126" s="145">
        <f t="shared" si="25"/>
        <v>0</v>
      </c>
      <c r="BB126" s="145">
        <f t="shared" si="26"/>
        <v>0</v>
      </c>
      <c r="BC126" s="145">
        <f t="shared" si="27"/>
        <v>0</v>
      </c>
      <c r="BD126" s="145">
        <f t="shared" si="28"/>
        <v>0</v>
      </c>
      <c r="BE126" s="145">
        <f t="shared" si="29"/>
        <v>0</v>
      </c>
      <c r="CA126" s="174">
        <v>1</v>
      </c>
      <c r="CB126" s="174">
        <v>7</v>
      </c>
      <c r="CZ126" s="145">
        <v>5.4820000000000001E-2</v>
      </c>
    </row>
    <row r="127" spans="1:104">
      <c r="A127" s="168">
        <v>77</v>
      </c>
      <c r="B127" s="169" t="s">
        <v>278</v>
      </c>
      <c r="C127" s="170" t="s">
        <v>279</v>
      </c>
      <c r="D127" s="171" t="s">
        <v>263</v>
      </c>
      <c r="E127" s="172">
        <v>1</v>
      </c>
      <c r="F127" s="172">
        <v>0</v>
      </c>
      <c r="G127" s="173">
        <f t="shared" si="24"/>
        <v>0</v>
      </c>
      <c r="O127" s="167">
        <v>2</v>
      </c>
      <c r="AA127" s="145">
        <v>1</v>
      </c>
      <c r="AB127" s="145">
        <v>7</v>
      </c>
      <c r="AC127" s="145">
        <v>7</v>
      </c>
      <c r="AZ127" s="145">
        <v>2</v>
      </c>
      <c r="BA127" s="145">
        <f t="shared" si="25"/>
        <v>0</v>
      </c>
      <c r="BB127" s="145">
        <f t="shared" si="26"/>
        <v>0</v>
      </c>
      <c r="BC127" s="145">
        <f t="shared" si="27"/>
        <v>0</v>
      </c>
      <c r="BD127" s="145">
        <f t="shared" si="28"/>
        <v>0</v>
      </c>
      <c r="BE127" s="145">
        <f t="shared" si="29"/>
        <v>0</v>
      </c>
      <c r="CA127" s="174">
        <v>1</v>
      </c>
      <c r="CB127" s="174">
        <v>7</v>
      </c>
      <c r="CZ127" s="145">
        <v>1.8400000000000001E-3</v>
      </c>
    </row>
    <row r="128" spans="1:104">
      <c r="A128" s="168">
        <v>78</v>
      </c>
      <c r="B128" s="169" t="s">
        <v>280</v>
      </c>
      <c r="C128" s="170" t="s">
        <v>281</v>
      </c>
      <c r="D128" s="171" t="s">
        <v>263</v>
      </c>
      <c r="E128" s="172">
        <v>1</v>
      </c>
      <c r="F128" s="172">
        <v>0</v>
      </c>
      <c r="G128" s="173">
        <f t="shared" si="24"/>
        <v>0</v>
      </c>
      <c r="O128" s="167">
        <v>2</v>
      </c>
      <c r="AA128" s="145">
        <v>1</v>
      </c>
      <c r="AB128" s="145">
        <v>7</v>
      </c>
      <c r="AC128" s="145">
        <v>7</v>
      </c>
      <c r="AZ128" s="145">
        <v>2</v>
      </c>
      <c r="BA128" s="145">
        <f t="shared" si="25"/>
        <v>0</v>
      </c>
      <c r="BB128" s="145">
        <f t="shared" si="26"/>
        <v>0</v>
      </c>
      <c r="BC128" s="145">
        <f t="shared" si="27"/>
        <v>0</v>
      </c>
      <c r="BD128" s="145">
        <f t="shared" si="28"/>
        <v>0</v>
      </c>
      <c r="BE128" s="145">
        <f t="shared" si="29"/>
        <v>0</v>
      </c>
      <c r="CA128" s="174">
        <v>1</v>
      </c>
      <c r="CB128" s="174">
        <v>7</v>
      </c>
      <c r="CZ128" s="145">
        <v>1.8500000000000001E-3</v>
      </c>
    </row>
    <row r="129" spans="1:104">
      <c r="A129" s="168">
        <v>79</v>
      </c>
      <c r="B129" s="169" t="s">
        <v>282</v>
      </c>
      <c r="C129" s="170" t="s">
        <v>283</v>
      </c>
      <c r="D129" s="171" t="s">
        <v>124</v>
      </c>
      <c r="E129" s="172">
        <v>1</v>
      </c>
      <c r="F129" s="172">
        <v>0</v>
      </c>
      <c r="G129" s="173">
        <f t="shared" si="24"/>
        <v>0</v>
      </c>
      <c r="O129" s="167">
        <v>2</v>
      </c>
      <c r="AA129" s="145">
        <v>1</v>
      </c>
      <c r="AB129" s="145">
        <v>7</v>
      </c>
      <c r="AC129" s="145">
        <v>7</v>
      </c>
      <c r="AZ129" s="145">
        <v>2</v>
      </c>
      <c r="BA129" s="145">
        <f t="shared" si="25"/>
        <v>0</v>
      </c>
      <c r="BB129" s="145">
        <f t="shared" si="26"/>
        <v>0</v>
      </c>
      <c r="BC129" s="145">
        <f t="shared" si="27"/>
        <v>0</v>
      </c>
      <c r="BD129" s="145">
        <f t="shared" si="28"/>
        <v>0</v>
      </c>
      <c r="BE129" s="145">
        <f t="shared" si="29"/>
        <v>0</v>
      </c>
      <c r="CA129" s="174">
        <v>1</v>
      </c>
      <c r="CB129" s="174">
        <v>7</v>
      </c>
      <c r="CZ129" s="145">
        <v>2.3000000000000001E-4</v>
      </c>
    </row>
    <row r="130" spans="1:104">
      <c r="A130" s="168">
        <v>80</v>
      </c>
      <c r="B130" s="169" t="s">
        <v>284</v>
      </c>
      <c r="C130" s="170" t="s">
        <v>285</v>
      </c>
      <c r="D130" s="171" t="s">
        <v>124</v>
      </c>
      <c r="E130" s="172">
        <v>1</v>
      </c>
      <c r="F130" s="172">
        <v>0</v>
      </c>
      <c r="G130" s="173">
        <f t="shared" si="24"/>
        <v>0</v>
      </c>
      <c r="O130" s="167">
        <v>2</v>
      </c>
      <c r="AA130" s="145">
        <v>1</v>
      </c>
      <c r="AB130" s="145">
        <v>7</v>
      </c>
      <c r="AC130" s="145">
        <v>7</v>
      </c>
      <c r="AZ130" s="145">
        <v>2</v>
      </c>
      <c r="BA130" s="145">
        <f t="shared" si="25"/>
        <v>0</v>
      </c>
      <c r="BB130" s="145">
        <f t="shared" si="26"/>
        <v>0</v>
      </c>
      <c r="BC130" s="145">
        <f t="shared" si="27"/>
        <v>0</v>
      </c>
      <c r="BD130" s="145">
        <f t="shared" si="28"/>
        <v>0</v>
      </c>
      <c r="BE130" s="145">
        <f t="shared" si="29"/>
        <v>0</v>
      </c>
      <c r="CA130" s="174">
        <v>1</v>
      </c>
      <c r="CB130" s="174">
        <v>7</v>
      </c>
      <c r="CZ130" s="145">
        <v>6.9999999999999999E-4</v>
      </c>
    </row>
    <row r="131" spans="1:104">
      <c r="A131" s="168">
        <v>81</v>
      </c>
      <c r="B131" s="169" t="s">
        <v>286</v>
      </c>
      <c r="C131" s="170" t="s">
        <v>287</v>
      </c>
      <c r="D131" s="171" t="s">
        <v>124</v>
      </c>
      <c r="E131" s="172">
        <v>1</v>
      </c>
      <c r="F131" s="172">
        <v>0</v>
      </c>
      <c r="G131" s="173">
        <f t="shared" si="24"/>
        <v>0</v>
      </c>
      <c r="O131" s="167">
        <v>2</v>
      </c>
      <c r="AA131" s="145">
        <v>3</v>
      </c>
      <c r="AB131" s="145">
        <v>7</v>
      </c>
      <c r="AC131" s="145">
        <v>615290742</v>
      </c>
      <c r="AZ131" s="145">
        <v>2</v>
      </c>
      <c r="BA131" s="145">
        <f t="shared" si="25"/>
        <v>0</v>
      </c>
      <c r="BB131" s="145">
        <f t="shared" si="26"/>
        <v>0</v>
      </c>
      <c r="BC131" s="145">
        <f t="shared" si="27"/>
        <v>0</v>
      </c>
      <c r="BD131" s="145">
        <f t="shared" si="28"/>
        <v>0</v>
      </c>
      <c r="BE131" s="145">
        <f t="shared" si="29"/>
        <v>0</v>
      </c>
      <c r="CA131" s="174">
        <v>3</v>
      </c>
      <c r="CB131" s="174">
        <v>7</v>
      </c>
      <c r="CZ131" s="145">
        <v>8.0000000000000002E-3</v>
      </c>
    </row>
    <row r="132" spans="1:104">
      <c r="A132" s="168">
        <v>82</v>
      </c>
      <c r="B132" s="169" t="s">
        <v>288</v>
      </c>
      <c r="C132" s="170" t="s">
        <v>289</v>
      </c>
      <c r="D132" s="171" t="s">
        <v>188</v>
      </c>
      <c r="E132" s="172">
        <v>9.6290000000000001E-2</v>
      </c>
      <c r="F132" s="172">
        <v>0</v>
      </c>
      <c r="G132" s="173">
        <f t="shared" si="24"/>
        <v>0</v>
      </c>
      <c r="O132" s="167">
        <v>2</v>
      </c>
      <c r="AA132" s="145">
        <v>7</v>
      </c>
      <c r="AB132" s="145">
        <v>1001</v>
      </c>
      <c r="AC132" s="145">
        <v>5</v>
      </c>
      <c r="AZ132" s="145">
        <v>2</v>
      </c>
      <c r="BA132" s="145">
        <f t="shared" si="25"/>
        <v>0</v>
      </c>
      <c r="BB132" s="145">
        <f t="shared" si="26"/>
        <v>0</v>
      </c>
      <c r="BC132" s="145">
        <f t="shared" si="27"/>
        <v>0</v>
      </c>
      <c r="BD132" s="145">
        <f t="shared" si="28"/>
        <v>0</v>
      </c>
      <c r="BE132" s="145">
        <f t="shared" si="29"/>
        <v>0</v>
      </c>
      <c r="CA132" s="174">
        <v>7</v>
      </c>
      <c r="CB132" s="174">
        <v>1001</v>
      </c>
      <c r="CZ132" s="145">
        <v>0</v>
      </c>
    </row>
    <row r="133" spans="1:104">
      <c r="A133" s="181"/>
      <c r="B133" s="182" t="s">
        <v>75</v>
      </c>
      <c r="C133" s="183" t="str">
        <f>CONCATENATE(B118," ",C118)</f>
        <v>725 Zařizovací předměty</v>
      </c>
      <c r="D133" s="184"/>
      <c r="E133" s="185"/>
      <c r="F133" s="186"/>
      <c r="G133" s="187">
        <f>SUM(G118:G132)</f>
        <v>0</v>
      </c>
      <c r="O133" s="167">
        <v>4</v>
      </c>
      <c r="BA133" s="188">
        <f>SUM(BA118:BA132)</f>
        <v>0</v>
      </c>
      <c r="BB133" s="188">
        <f>SUM(BB118:BB132)</f>
        <v>0</v>
      </c>
      <c r="BC133" s="188">
        <f>SUM(BC118:BC132)</f>
        <v>0</v>
      </c>
      <c r="BD133" s="188">
        <f>SUM(BD118:BD132)</f>
        <v>0</v>
      </c>
      <c r="BE133" s="188">
        <f>SUM(BE118:BE132)</f>
        <v>0</v>
      </c>
    </row>
    <row r="134" spans="1:104">
      <c r="A134" s="160" t="s">
        <v>72</v>
      </c>
      <c r="B134" s="161" t="s">
        <v>290</v>
      </c>
      <c r="C134" s="162" t="s">
        <v>291</v>
      </c>
      <c r="D134" s="163"/>
      <c r="E134" s="164"/>
      <c r="F134" s="164"/>
      <c r="G134" s="165"/>
      <c r="H134" s="166"/>
      <c r="I134" s="166"/>
      <c r="O134" s="167">
        <v>1</v>
      </c>
    </row>
    <row r="135" spans="1:104">
      <c r="A135" s="168">
        <v>83</v>
      </c>
      <c r="B135" s="169" t="s">
        <v>292</v>
      </c>
      <c r="C135" s="170" t="s">
        <v>293</v>
      </c>
      <c r="D135" s="171" t="s">
        <v>188</v>
      </c>
      <c r="E135" s="172">
        <v>8.3759999999999994</v>
      </c>
      <c r="F135" s="172">
        <v>0</v>
      </c>
      <c r="G135" s="173">
        <f>E135*F135</f>
        <v>0</v>
      </c>
      <c r="O135" s="167">
        <v>2</v>
      </c>
      <c r="AA135" s="145">
        <v>8</v>
      </c>
      <c r="AB135" s="145">
        <v>0</v>
      </c>
      <c r="AC135" s="145">
        <v>3</v>
      </c>
      <c r="AZ135" s="145">
        <v>1</v>
      </c>
      <c r="BA135" s="145">
        <f>IF(AZ135=1,G135,0)</f>
        <v>0</v>
      </c>
      <c r="BB135" s="145">
        <f>IF(AZ135=2,G135,0)</f>
        <v>0</v>
      </c>
      <c r="BC135" s="145">
        <f>IF(AZ135=3,G135,0)</f>
        <v>0</v>
      </c>
      <c r="BD135" s="145">
        <f>IF(AZ135=4,G135,0)</f>
        <v>0</v>
      </c>
      <c r="BE135" s="145">
        <f>IF(AZ135=5,G135,0)</f>
        <v>0</v>
      </c>
      <c r="CA135" s="174">
        <v>8</v>
      </c>
      <c r="CB135" s="174">
        <v>0</v>
      </c>
      <c r="CZ135" s="145">
        <v>0</v>
      </c>
    </row>
    <row r="136" spans="1:104">
      <c r="A136" s="181"/>
      <c r="B136" s="182" t="s">
        <v>75</v>
      </c>
      <c r="C136" s="183" t="str">
        <f>CONCATENATE(B134," ",C134)</f>
        <v>D96 Přesuny suti a vybouraných hmot</v>
      </c>
      <c r="D136" s="184"/>
      <c r="E136" s="185"/>
      <c r="F136" s="186"/>
      <c r="G136" s="187">
        <f>SUM(G134:G135)</f>
        <v>0</v>
      </c>
      <c r="O136" s="167">
        <v>4</v>
      </c>
      <c r="BA136" s="188">
        <f>SUM(BA134:BA135)</f>
        <v>0</v>
      </c>
      <c r="BB136" s="188">
        <f>SUM(BB134:BB135)</f>
        <v>0</v>
      </c>
      <c r="BC136" s="188">
        <f>SUM(BC134:BC135)</f>
        <v>0</v>
      </c>
      <c r="BD136" s="188">
        <f>SUM(BD134:BD135)</f>
        <v>0</v>
      </c>
      <c r="BE136" s="188">
        <f>SUM(BE134:BE135)</f>
        <v>0</v>
      </c>
    </row>
    <row r="137" spans="1:104">
      <c r="E137" s="145"/>
    </row>
    <row r="138" spans="1:104">
      <c r="E138" s="145"/>
    </row>
    <row r="139" spans="1:104">
      <c r="E139" s="145"/>
    </row>
    <row r="140" spans="1:104">
      <c r="E140" s="145"/>
    </row>
    <row r="141" spans="1:104">
      <c r="E141" s="145"/>
    </row>
    <row r="142" spans="1:104">
      <c r="E142" s="145"/>
    </row>
    <row r="143" spans="1:104">
      <c r="E143" s="145"/>
    </row>
    <row r="144" spans="1:104">
      <c r="E144" s="145"/>
    </row>
    <row r="145" spans="1:7">
      <c r="E145" s="145"/>
    </row>
    <row r="146" spans="1:7">
      <c r="E146" s="145"/>
    </row>
    <row r="147" spans="1:7">
      <c r="E147" s="145"/>
    </row>
    <row r="148" spans="1:7">
      <c r="E148" s="145"/>
    </row>
    <row r="149" spans="1:7">
      <c r="E149" s="145"/>
    </row>
    <row r="150" spans="1:7">
      <c r="E150" s="145"/>
    </row>
    <row r="151" spans="1:7">
      <c r="E151" s="145"/>
    </row>
    <row r="152" spans="1:7">
      <c r="E152" s="145"/>
    </row>
    <row r="153" spans="1:7">
      <c r="E153" s="145"/>
    </row>
    <row r="154" spans="1:7">
      <c r="E154" s="145"/>
    </row>
    <row r="155" spans="1:7">
      <c r="E155" s="145"/>
    </row>
    <row r="156" spans="1:7">
      <c r="E156" s="145"/>
    </row>
    <row r="157" spans="1:7">
      <c r="E157" s="145"/>
    </row>
    <row r="158" spans="1:7">
      <c r="E158" s="145"/>
    </row>
    <row r="159" spans="1:7">
      <c r="E159" s="145"/>
    </row>
    <row r="160" spans="1:7">
      <c r="A160" s="189"/>
      <c r="B160" s="189"/>
      <c r="C160" s="189"/>
      <c r="D160" s="189"/>
      <c r="E160" s="189"/>
      <c r="F160" s="189"/>
      <c r="G160" s="189"/>
    </row>
    <row r="161" spans="1:7">
      <c r="A161" s="189"/>
      <c r="B161" s="189"/>
      <c r="C161" s="189"/>
      <c r="D161" s="189"/>
      <c r="E161" s="189"/>
      <c r="F161" s="189"/>
      <c r="G161" s="189"/>
    </row>
    <row r="162" spans="1:7">
      <c r="A162" s="189"/>
      <c r="B162" s="189"/>
      <c r="C162" s="189"/>
      <c r="D162" s="189"/>
      <c r="E162" s="189"/>
      <c r="F162" s="189"/>
      <c r="G162" s="189"/>
    </row>
    <row r="163" spans="1:7">
      <c r="A163" s="189"/>
      <c r="B163" s="189"/>
      <c r="C163" s="189"/>
      <c r="D163" s="189"/>
      <c r="E163" s="189"/>
      <c r="F163" s="189"/>
      <c r="G163" s="189"/>
    </row>
    <row r="164" spans="1:7">
      <c r="E164" s="145"/>
    </row>
    <row r="165" spans="1:7">
      <c r="E165" s="145"/>
    </row>
    <row r="166" spans="1:7">
      <c r="E166" s="145"/>
    </row>
    <row r="167" spans="1:7">
      <c r="E167" s="145"/>
    </row>
    <row r="168" spans="1:7">
      <c r="E168" s="145"/>
    </row>
    <row r="169" spans="1:7">
      <c r="E169" s="145"/>
    </row>
    <row r="170" spans="1:7">
      <c r="E170" s="145"/>
    </row>
    <row r="171" spans="1:7">
      <c r="E171" s="145"/>
    </row>
    <row r="172" spans="1:7">
      <c r="E172" s="145"/>
    </row>
    <row r="173" spans="1:7">
      <c r="E173" s="145"/>
    </row>
    <row r="174" spans="1:7">
      <c r="E174" s="145"/>
    </row>
    <row r="175" spans="1:7">
      <c r="E175" s="145"/>
    </row>
    <row r="176" spans="1:7">
      <c r="E176" s="145"/>
    </row>
    <row r="177" spans="5:5">
      <c r="E177" s="145"/>
    </row>
    <row r="178" spans="5:5">
      <c r="E178" s="145"/>
    </row>
    <row r="179" spans="5:5">
      <c r="E179" s="145"/>
    </row>
    <row r="180" spans="5:5">
      <c r="E180" s="145"/>
    </row>
    <row r="181" spans="5:5">
      <c r="E181" s="145"/>
    </row>
    <row r="182" spans="5:5">
      <c r="E182" s="145"/>
    </row>
    <row r="183" spans="5:5">
      <c r="E183" s="145"/>
    </row>
    <row r="184" spans="5:5">
      <c r="E184" s="145"/>
    </row>
    <row r="185" spans="5:5">
      <c r="E185" s="145"/>
    </row>
    <row r="186" spans="5:5">
      <c r="E186" s="145"/>
    </row>
    <row r="187" spans="5:5">
      <c r="E187" s="145"/>
    </row>
    <row r="188" spans="5:5">
      <c r="E188" s="145"/>
    </row>
    <row r="189" spans="5:5">
      <c r="E189" s="145"/>
    </row>
    <row r="190" spans="5:5">
      <c r="E190" s="145"/>
    </row>
    <row r="191" spans="5:5">
      <c r="E191" s="145"/>
    </row>
    <row r="192" spans="5:5">
      <c r="E192" s="145"/>
    </row>
    <row r="193" spans="1:7">
      <c r="E193" s="145"/>
    </row>
    <row r="194" spans="1:7">
      <c r="E194" s="145"/>
    </row>
    <row r="195" spans="1:7">
      <c r="A195" s="190"/>
      <c r="B195" s="190"/>
    </row>
    <row r="196" spans="1:7">
      <c r="A196" s="189"/>
      <c r="B196" s="189"/>
      <c r="C196" s="192"/>
      <c r="D196" s="192"/>
      <c r="E196" s="193"/>
      <c r="F196" s="192"/>
      <c r="G196" s="194"/>
    </row>
    <row r="197" spans="1:7">
      <c r="A197" s="195"/>
      <c r="B197" s="195"/>
      <c r="C197" s="189"/>
      <c r="D197" s="189"/>
      <c r="E197" s="196"/>
      <c r="F197" s="189"/>
      <c r="G197" s="189"/>
    </row>
    <row r="198" spans="1:7">
      <c r="A198" s="189"/>
      <c r="B198" s="189"/>
      <c r="C198" s="189"/>
      <c r="D198" s="189"/>
      <c r="E198" s="196"/>
      <c r="F198" s="189"/>
      <c r="G198" s="189"/>
    </row>
    <row r="199" spans="1:7">
      <c r="A199" s="189"/>
      <c r="B199" s="189"/>
      <c r="C199" s="189"/>
      <c r="D199" s="189"/>
      <c r="E199" s="196"/>
      <c r="F199" s="189"/>
      <c r="G199" s="189"/>
    </row>
    <row r="200" spans="1:7">
      <c r="A200" s="189"/>
      <c r="B200" s="189"/>
      <c r="C200" s="189"/>
      <c r="D200" s="189"/>
      <c r="E200" s="196"/>
      <c r="F200" s="189"/>
      <c r="G200" s="189"/>
    </row>
    <row r="201" spans="1:7">
      <c r="A201" s="189"/>
      <c r="B201" s="189"/>
      <c r="C201" s="189"/>
      <c r="D201" s="189"/>
      <c r="E201" s="196"/>
      <c r="F201" s="189"/>
      <c r="G201" s="189"/>
    </row>
    <row r="202" spans="1:7">
      <c r="A202" s="189"/>
      <c r="B202" s="189"/>
      <c r="C202" s="189"/>
      <c r="D202" s="189"/>
      <c r="E202" s="196"/>
      <c r="F202" s="189"/>
      <c r="G202" s="189"/>
    </row>
    <row r="203" spans="1:7">
      <c r="A203" s="189"/>
      <c r="B203" s="189"/>
      <c r="C203" s="189"/>
      <c r="D203" s="189"/>
      <c r="E203" s="196"/>
      <c r="F203" s="189"/>
      <c r="G203" s="189"/>
    </row>
    <row r="204" spans="1:7">
      <c r="A204" s="189"/>
      <c r="B204" s="189"/>
      <c r="C204" s="189"/>
      <c r="D204" s="189"/>
      <c r="E204" s="196"/>
      <c r="F204" s="189"/>
      <c r="G204" s="189"/>
    </row>
    <row r="205" spans="1:7">
      <c r="A205" s="189"/>
      <c r="B205" s="189"/>
      <c r="C205" s="189"/>
      <c r="D205" s="189"/>
      <c r="E205" s="196"/>
      <c r="F205" s="189"/>
      <c r="G205" s="189"/>
    </row>
    <row r="206" spans="1:7">
      <c r="A206" s="189"/>
      <c r="B206" s="189"/>
      <c r="C206" s="189"/>
      <c r="D206" s="189"/>
      <c r="E206" s="196"/>
      <c r="F206" s="189"/>
      <c r="G206" s="189"/>
    </row>
    <row r="207" spans="1:7">
      <c r="A207" s="189"/>
      <c r="B207" s="189"/>
      <c r="C207" s="189"/>
      <c r="D207" s="189"/>
      <c r="E207" s="196"/>
      <c r="F207" s="189"/>
      <c r="G207" s="189"/>
    </row>
    <row r="208" spans="1:7">
      <c r="A208" s="189"/>
      <c r="B208" s="189"/>
      <c r="C208" s="189"/>
      <c r="D208" s="189"/>
      <c r="E208" s="196"/>
      <c r="F208" s="189"/>
      <c r="G208" s="189"/>
    </row>
    <row r="209" spans="1:7">
      <c r="A209" s="189"/>
      <c r="B209" s="189"/>
      <c r="C209" s="189"/>
      <c r="D209" s="189"/>
      <c r="E209" s="196"/>
      <c r="F209" s="189"/>
      <c r="G209" s="189"/>
    </row>
  </sheetData>
  <mergeCells count="29">
    <mergeCell ref="C23:D23"/>
    <mergeCell ref="A1:G1"/>
    <mergeCell ref="A3:B3"/>
    <mergeCell ref="A4:B4"/>
    <mergeCell ref="E4:G4"/>
    <mergeCell ref="C9:D9"/>
    <mergeCell ref="C10:D10"/>
    <mergeCell ref="C12:D12"/>
    <mergeCell ref="C13:D13"/>
    <mergeCell ref="C15:D15"/>
    <mergeCell ref="C16:D16"/>
    <mergeCell ref="C18:D18"/>
    <mergeCell ref="C19:D19"/>
    <mergeCell ref="C22:D22"/>
    <mergeCell ref="C33:D33"/>
    <mergeCell ref="C34:D34"/>
    <mergeCell ref="C42:D42"/>
    <mergeCell ref="C43:D43"/>
    <mergeCell ref="C24:D24"/>
    <mergeCell ref="C25:D25"/>
    <mergeCell ref="C27:D27"/>
    <mergeCell ref="C28:D28"/>
    <mergeCell ref="C29:D29"/>
    <mergeCell ref="C30:D30"/>
    <mergeCell ref="C54:D54"/>
    <mergeCell ref="C67:D67"/>
    <mergeCell ref="C68:D68"/>
    <mergeCell ref="C70:D70"/>
    <mergeCell ref="C71:D7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Ing.arch. Lubomír Dehner</cp:lastModifiedBy>
  <dcterms:created xsi:type="dcterms:W3CDTF">2013-08-16T08:18:28Z</dcterms:created>
  <dcterms:modified xsi:type="dcterms:W3CDTF">2013-09-04T10:20:04Z</dcterms:modified>
</cp:coreProperties>
</file>